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D:\1.业务审批\1.涉路审批\1.行政许可证\4.占挖季度计划统计\官网公示内容\"/>
    </mc:Choice>
  </mc:AlternateContent>
  <xr:revisionPtr revIDLastSave="0" documentId="13_ncr:1_{3C571D55-D35E-4D74-9C72-3D32DB7269D6}" xr6:coauthVersionLast="47" xr6:coauthVersionMax="47" xr10:uidLastSave="{00000000-0000-0000-0000-000000000000}"/>
  <bookViews>
    <workbookView xWindow="4845" yWindow="1695" windowWidth="21600" windowHeight="15600" firstSheet="2" activeTab="2" xr2:uid="{00000000-000D-0000-FFFF-FFFF00000000}"/>
  </bookViews>
  <sheets>
    <sheet name="日常统计表" sheetId="1" state="hidden" r:id="rId1"/>
    <sheet name="张局 (2)" sheetId="3" state="hidden" r:id="rId2"/>
    <sheet name="2025第二季度" sheetId="8" r:id="rId3"/>
    <sheet name="2024第四季度" sheetId="6" state="hidden" r:id="rId4"/>
  </sheets>
  <definedNames>
    <definedName name="_xlnm.Print_Area" localSheetId="1">'张局 (2)'!$A$1:$N$31</definedName>
  </definedNames>
  <calcPr calcId="181029" concurrentCalc="0"/>
</workbook>
</file>

<file path=xl/calcChain.xml><?xml version="1.0" encoding="utf-8"?>
<calcChain xmlns="http://schemas.openxmlformats.org/spreadsheetml/2006/main">
  <c r="H33" i="8" l="1"/>
  <c r="H8" i="8"/>
  <c r="H9" i="8"/>
  <c r="H10" i="8"/>
  <c r="H11" i="8"/>
  <c r="H12" i="8"/>
  <c r="H13" i="8"/>
  <c r="H14" i="8"/>
  <c r="H15" i="8"/>
  <c r="H16" i="8"/>
  <c r="H17" i="8"/>
  <c r="H18" i="8"/>
  <c r="H19" i="8"/>
  <c r="H20" i="8"/>
  <c r="H21" i="8"/>
  <c r="H22" i="8"/>
  <c r="H23" i="8"/>
  <c r="H24" i="8"/>
  <c r="H25" i="8"/>
  <c r="H26" i="8"/>
  <c r="H27" i="8"/>
  <c r="H28" i="8"/>
  <c r="H29" i="8"/>
  <c r="H30" i="8"/>
  <c r="H31" i="8"/>
  <c r="H32" i="8"/>
  <c r="H4" i="8"/>
  <c r="H5" i="8"/>
  <c r="H6" i="8"/>
  <c r="H7" i="8"/>
  <c r="H3" i="8"/>
  <c r="H95" i="6"/>
  <c r="H90" i="6"/>
  <c r="H89" i="6"/>
  <c r="H88" i="6"/>
  <c r="H87" i="6"/>
  <c r="H86" i="6"/>
  <c r="H85" i="6"/>
  <c r="H84" i="6"/>
  <c r="H83" i="6"/>
  <c r="H82" i="6"/>
  <c r="H81" i="6"/>
  <c r="H67" i="6"/>
  <c r="H66" i="6"/>
  <c r="H65" i="6"/>
  <c r="H64" i="6"/>
  <c r="H63" i="6"/>
  <c r="H38" i="6"/>
  <c r="H37" i="6"/>
  <c r="H36" i="6"/>
  <c r="H35" i="6"/>
  <c r="H34" i="6"/>
  <c r="H33" i="6"/>
  <c r="H53" i="6"/>
  <c r="H20" i="6"/>
  <c r="H19" i="6"/>
  <c r="H18" i="6"/>
  <c r="H17" i="6"/>
  <c r="H16" i="6"/>
  <c r="H15" i="6"/>
  <c r="H14" i="6"/>
  <c r="H12" i="6"/>
  <c r="L39" i="3"/>
  <c r="M39" i="3"/>
  <c r="L38" i="3"/>
  <c r="M38" i="3"/>
  <c r="M37" i="3"/>
  <c r="L37" i="3"/>
  <c r="M36" i="3"/>
  <c r="L36" i="3"/>
  <c r="L35" i="3"/>
  <c r="M35" i="3"/>
  <c r="M34" i="3"/>
  <c r="L34" i="3"/>
  <c r="M33" i="3"/>
  <c r="L33" i="3"/>
  <c r="L32" i="3"/>
  <c r="M32" i="3"/>
  <c r="G32" i="3"/>
  <c r="D32" i="3"/>
  <c r="C32" i="3"/>
  <c r="B32" i="3"/>
  <c r="H31" i="3"/>
  <c r="G31" i="3"/>
  <c r="F31" i="3"/>
  <c r="E31" i="3"/>
  <c r="D31" i="3"/>
  <c r="B31" i="3"/>
  <c r="J30" i="3"/>
  <c r="H30" i="3"/>
  <c r="G30" i="3"/>
  <c r="F30" i="3"/>
  <c r="E30" i="3"/>
  <c r="D30" i="3"/>
  <c r="H29" i="3"/>
  <c r="G29" i="3"/>
  <c r="F29" i="3"/>
  <c r="E29" i="3"/>
  <c r="D29" i="3"/>
  <c r="B29" i="3"/>
  <c r="K28" i="3"/>
  <c r="J28" i="3"/>
  <c r="L28" i="3"/>
  <c r="M28" i="3"/>
  <c r="H28" i="3"/>
  <c r="G28" i="3"/>
  <c r="F28" i="3"/>
  <c r="E28" i="3"/>
  <c r="D28" i="3"/>
  <c r="H27" i="3"/>
  <c r="G27" i="3"/>
  <c r="F27" i="3"/>
  <c r="E27" i="3"/>
  <c r="D27" i="3"/>
  <c r="B27" i="3"/>
  <c r="H26" i="3"/>
  <c r="G26" i="3"/>
  <c r="F26" i="3"/>
  <c r="E26" i="3"/>
  <c r="D26" i="3"/>
  <c r="H25" i="3"/>
  <c r="G25" i="3"/>
  <c r="F25" i="3"/>
  <c r="E25" i="3"/>
  <c r="D25" i="3"/>
  <c r="B25" i="3"/>
  <c r="J24" i="3"/>
  <c r="H24" i="3"/>
  <c r="G24" i="3"/>
  <c r="F24" i="3"/>
  <c r="E24" i="3"/>
  <c r="D24" i="3"/>
  <c r="J23" i="3"/>
  <c r="H23" i="3"/>
  <c r="G23" i="3"/>
  <c r="F23" i="3"/>
  <c r="E23" i="3"/>
  <c r="D23" i="3"/>
  <c r="C23" i="3"/>
  <c r="B23" i="3"/>
  <c r="H22" i="3"/>
  <c r="G22" i="3"/>
  <c r="F22" i="3"/>
  <c r="E22" i="3"/>
  <c r="D22" i="3"/>
  <c r="C22" i="3"/>
  <c r="B22" i="3"/>
  <c r="H21" i="3"/>
  <c r="G21" i="3"/>
  <c r="F21" i="3"/>
  <c r="E21" i="3"/>
  <c r="D21" i="3"/>
  <c r="B21" i="3"/>
  <c r="H20" i="3"/>
  <c r="G20" i="3"/>
  <c r="F20" i="3"/>
  <c r="E20" i="3"/>
  <c r="D20" i="3"/>
  <c r="B20" i="3"/>
  <c r="L19" i="3"/>
  <c r="M19" i="3"/>
  <c r="H19" i="3"/>
  <c r="G19" i="3"/>
  <c r="F19" i="3"/>
  <c r="E19" i="3"/>
  <c r="D19" i="3"/>
  <c r="L18" i="3"/>
  <c r="M18" i="3"/>
  <c r="H18" i="3"/>
  <c r="G18" i="3"/>
  <c r="F18" i="3"/>
  <c r="E18" i="3"/>
  <c r="D18" i="3"/>
  <c r="L17" i="3"/>
  <c r="M17" i="3"/>
  <c r="H17" i="3"/>
  <c r="G17" i="3"/>
  <c r="F17" i="3"/>
  <c r="E17" i="3"/>
  <c r="D17" i="3"/>
  <c r="L16" i="3"/>
  <c r="M16" i="3"/>
  <c r="H16" i="3"/>
  <c r="G16" i="3"/>
  <c r="F16" i="3"/>
  <c r="E16" i="3"/>
  <c r="D16" i="3"/>
  <c r="M15" i="3"/>
  <c r="L15" i="3"/>
  <c r="H15" i="3"/>
  <c r="G15" i="3"/>
  <c r="F15" i="3"/>
  <c r="E15" i="3"/>
  <c r="D15" i="3"/>
  <c r="L14" i="3"/>
  <c r="M14" i="3"/>
  <c r="H14" i="3"/>
  <c r="G14" i="3"/>
  <c r="F14" i="3"/>
  <c r="E14" i="3"/>
  <c r="D14" i="3"/>
  <c r="L13" i="3"/>
  <c r="M13" i="3"/>
  <c r="H13" i="3"/>
  <c r="G13" i="3"/>
  <c r="F13" i="3"/>
  <c r="E13" i="3"/>
  <c r="D13" i="3"/>
  <c r="L12" i="3"/>
  <c r="M12" i="3"/>
  <c r="H12" i="3"/>
  <c r="G12" i="3"/>
  <c r="F12" i="3"/>
  <c r="E12" i="3"/>
  <c r="D12" i="3"/>
  <c r="L11" i="3"/>
  <c r="M11" i="3"/>
  <c r="H11" i="3"/>
  <c r="G11" i="3"/>
  <c r="F11" i="3"/>
  <c r="E11" i="3"/>
  <c r="D11" i="3"/>
  <c r="L10" i="3"/>
  <c r="H10" i="3"/>
  <c r="G10" i="3"/>
  <c r="F10" i="3"/>
  <c r="E10" i="3"/>
  <c r="D10" i="3"/>
  <c r="M9" i="3"/>
  <c r="L9" i="3"/>
  <c r="G9" i="3"/>
  <c r="F9" i="3"/>
  <c r="E9" i="3"/>
  <c r="D9" i="3"/>
  <c r="M8" i="3"/>
  <c r="L8" i="3"/>
  <c r="F8" i="3"/>
  <c r="E8" i="3"/>
  <c r="B8" i="3"/>
  <c r="B7" i="3"/>
  <c r="F3" i="3"/>
  <c r="V55" i="1"/>
  <c r="V54" i="1"/>
  <c r="V53" i="1"/>
  <c r="V52" i="1"/>
  <c r="V51" i="1"/>
  <c r="V50" i="1"/>
  <c r="V49" i="1"/>
  <c r="V48" i="1"/>
  <c r="V47" i="1"/>
  <c r="V46" i="1"/>
  <c r="V45" i="1"/>
  <c r="V44" i="1"/>
  <c r="V43" i="1"/>
  <c r="V42" i="1"/>
  <c r="V41" i="1"/>
  <c r="V40" i="1"/>
  <c r="V39" i="1"/>
  <c r="K31" i="3"/>
  <c r="V38" i="1"/>
  <c r="J31" i="3"/>
  <c r="L31" i="3"/>
  <c r="M31" i="3"/>
  <c r="V37" i="1"/>
  <c r="K30" i="3"/>
  <c r="V35" i="1"/>
  <c r="K29" i="3"/>
  <c r="V34" i="1"/>
  <c r="J29" i="3"/>
  <c r="V33" i="1"/>
  <c r="V31" i="1"/>
  <c r="K27" i="3"/>
  <c r="V30" i="1"/>
  <c r="J27" i="3"/>
  <c r="L27" i="3"/>
  <c r="M27" i="3"/>
  <c r="V29" i="1"/>
  <c r="K26" i="3"/>
  <c r="V28" i="1"/>
  <c r="J26" i="3"/>
  <c r="V27" i="1"/>
  <c r="K25" i="3"/>
  <c r="V26" i="1"/>
  <c r="J25" i="3"/>
  <c r="V25" i="1"/>
  <c r="K24" i="3"/>
  <c r="V23" i="1"/>
  <c r="K23" i="3"/>
  <c r="V22" i="1"/>
  <c r="V21" i="1"/>
  <c r="K22" i="3"/>
  <c r="V20" i="1"/>
  <c r="J22" i="3"/>
  <c r="V19" i="1"/>
  <c r="K21" i="3"/>
  <c r="V18" i="1"/>
  <c r="J21" i="3"/>
  <c r="J4" i="3"/>
  <c r="V17" i="1"/>
  <c r="K20" i="3"/>
  <c r="K4" i="3"/>
  <c r="L20" i="3"/>
  <c r="M20" i="3"/>
  <c r="L21" i="3"/>
  <c r="M21" i="3"/>
  <c r="L25" i="3"/>
  <c r="M25" i="3"/>
  <c r="L22" i="3"/>
  <c r="M22" i="3"/>
  <c r="L29" i="3"/>
  <c r="M29" i="3"/>
  <c r="L26" i="3"/>
  <c r="M26" i="3"/>
  <c r="L23" i="3"/>
  <c r="M23" i="3"/>
  <c r="L24" i="3"/>
  <c r="M24" i="3"/>
  <c r="L30" i="3"/>
  <c r="M30" i="3"/>
  <c r="M10" i="3"/>
  <c r="L4" i="3"/>
  <c r="M4" i="3"/>
</calcChain>
</file>

<file path=xl/sharedStrings.xml><?xml version="1.0" encoding="utf-8"?>
<sst xmlns="http://schemas.openxmlformats.org/spreadsheetml/2006/main" count="845" uniqueCount="561">
  <si>
    <t>市政设施建设类审批（占用、挖掘城市道路）项目统计表</t>
  </si>
  <si>
    <t>1、项目名称规范化</t>
  </si>
  <si>
    <t>2022年</t>
  </si>
  <si>
    <t>“天数”和“进度条”根据“开始日期”和“结束日期”自动计算。</t>
  </si>
  <si>
    <t>序号</t>
  </si>
  <si>
    <t>项目名称</t>
  </si>
  <si>
    <t>案卷编号</t>
  </si>
  <si>
    <t>业主单位</t>
  </si>
  <si>
    <t>施工地点</t>
  </si>
  <si>
    <t>建设规模及内容</t>
  </si>
  <si>
    <t>占用面积（长mX宽m）</t>
  </si>
  <si>
    <t>占用面积（m2）</t>
  </si>
  <si>
    <t>占用收费（万元）</t>
  </si>
  <si>
    <t>修复面积（m2）</t>
  </si>
  <si>
    <t>修复收费（万元）</t>
  </si>
  <si>
    <t>受理时间（预审时间）</t>
  </si>
  <si>
    <t>审批时间（发证时间）</t>
  </si>
  <si>
    <t>收费时间（预审时间）</t>
  </si>
  <si>
    <t>许可证号</t>
  </si>
  <si>
    <t>备注（系统批复）</t>
  </si>
  <si>
    <t>备注</t>
  </si>
  <si>
    <t>开始日期</t>
  </si>
  <si>
    <t>结束日期</t>
  </si>
  <si>
    <t>天数</t>
  </si>
  <si>
    <t xml:space="preserve">市政消火栓建设项目-旭日路
</t>
  </si>
  <si>
    <t>惠州市碧水工程项目管理有限公司</t>
  </si>
  <si>
    <t>旭日路</t>
  </si>
  <si>
    <t>管长：329m；安装消火栓8座</t>
  </si>
  <si>
    <t>68X5</t>
  </si>
  <si>
    <t>惠州市金山新城水环境综合整治项目</t>
  </si>
  <si>
    <t>菱湖二路</t>
  </si>
  <si>
    <t>管长：115m，管径：DN400，开挖深度：4-5m</t>
  </si>
  <si>
    <t>116X4</t>
  </si>
  <si>
    <t>西堤路</t>
  </si>
  <si>
    <t>管长：162m；管径为DN1200，开挖深度：5-6m</t>
  </si>
  <si>
    <t>162X6</t>
  </si>
  <si>
    <t>花边岭广场停车场供水管道项目</t>
  </si>
  <si>
    <t>花边岭广场</t>
  </si>
  <si>
    <t>管长：114m，管径：DN150，开挖深度：0.6m</t>
  </si>
  <si>
    <t>120X2</t>
  </si>
  <si>
    <t>翠竹四路</t>
  </si>
  <si>
    <t>管长：519m，管径:DN500mm，开挖深度：3-4m</t>
  </si>
  <si>
    <t>160X5</t>
  </si>
  <si>
    <t>演达二路</t>
  </si>
  <si>
    <t>管长：40.3m，管径：DN500，开挖深度：3-4m</t>
  </si>
  <si>
    <t>42X4</t>
  </si>
  <si>
    <t>四环南路</t>
  </si>
  <si>
    <t>管长：42m，管径：DN600，开挖深度：3-4m</t>
  </si>
  <si>
    <t>龙丰-上排片区市政排水管网改造工程</t>
  </si>
  <si>
    <t>红花湖路、河坑路</t>
  </si>
  <si>
    <t>管长：480m，管径：DN600，开挖深度：4-5m</t>
  </si>
  <si>
    <t>120X5</t>
  </si>
  <si>
    <t>花园水东路</t>
  </si>
  <si>
    <t>管长：366m，管径：DN400-800；开挖深度：4-6m</t>
  </si>
  <si>
    <t>262X5</t>
  </si>
  <si>
    <t>江边路</t>
  </si>
  <si>
    <t>管长：306m,管径：DN600-800，开挖深度：3-4m</t>
  </si>
  <si>
    <t>106X4</t>
  </si>
  <si>
    <t>麻渣下片区</t>
  </si>
  <si>
    <t>总共对麻渣下片区6条路进行地质勘查钻探施工</t>
  </si>
  <si>
    <t>无需固定围挡</t>
  </si>
  <si>
    <t>麦地片区</t>
  </si>
  <si>
    <t>总共对麦地片区9条路进行地质勘查钻探施工</t>
  </si>
  <si>
    <t>下角片区（菱湖周边）市政排水管网改造工程-雨污分流</t>
  </si>
  <si>
    <t>香子园路</t>
  </si>
  <si>
    <t xml:space="preserve">                      管长：175m，管径：DN400，开挖深度：为3-4m
</t>
  </si>
  <si>
    <t>175X7</t>
  </si>
  <si>
    <t>惠市交通掘第0016</t>
  </si>
  <si>
    <t>批复工期</t>
  </si>
  <si>
    <t>市政消火栓建设项目-东升路</t>
  </si>
  <si>
    <t>东升路人行道</t>
  </si>
  <si>
    <t>安装消火栓10座</t>
  </si>
  <si>
    <t>20X2</t>
  </si>
  <si>
    <t>惠市交通掘第0017</t>
  </si>
  <si>
    <t>申请工期</t>
  </si>
  <si>
    <t>南郊站城乡Ⅰ线、Ⅱ线与南湖花园线网架完善工程</t>
  </si>
  <si>
    <t>惠城区供电局</t>
  </si>
  <si>
    <t>马庄路</t>
  </si>
  <si>
    <t>管长：58m，新建井2座;开挖深度：0.6m</t>
  </si>
  <si>
    <t>2X2</t>
  </si>
  <si>
    <t>惠市交通掘第0018</t>
  </si>
  <si>
    <t>惠城区排水主管网            病害修复项目</t>
  </si>
  <si>
    <t>新江路</t>
  </si>
  <si>
    <t>管长：230m，管径DN500，开挖深度:3-4m</t>
  </si>
  <si>
    <t>217X5</t>
  </si>
  <si>
    <t>惠市交通掘第0019</t>
  </si>
  <si>
    <t>采取分段发证，岔开路段施工的方式，第一阶段为13天</t>
  </si>
  <si>
    <t>东平北路</t>
  </si>
  <si>
    <t>管长：57m，管径：DN500～600，开挖深度:4-5m</t>
  </si>
  <si>
    <t>72X5</t>
  </si>
  <si>
    <t>惠市交通掘第0020</t>
  </si>
  <si>
    <t>现场勘探有地下燃气管线，需人工开挖。</t>
  </si>
  <si>
    <t>惠州市金山新城水环境综合整治项目演达四路病害管网修复</t>
  </si>
  <si>
    <t>演达四路</t>
  </si>
  <si>
    <t>管长：40.3m，管径：DN500 ，开挖深度:5m</t>
  </si>
  <si>
    <t>45X4</t>
  </si>
  <si>
    <t>惠市交通掘第0021</t>
  </si>
  <si>
    <t>惠州市金山新城水环境综合整治项目麦地东二路病害管网修复</t>
  </si>
  <si>
    <t>麦地东二路</t>
  </si>
  <si>
    <t>管长：146m，管径：DN400，开挖深度:3-4m</t>
  </si>
  <si>
    <t>60X4</t>
  </si>
  <si>
    <t>惠市交通掘第0022</t>
  </si>
  <si>
    <t>惠州市金山新城水环境综合整治项目三环南路病害管网修复</t>
  </si>
  <si>
    <t>三环南路</t>
  </si>
  <si>
    <t>管长：95m，管径：DN500～1200，开挖深度:6m</t>
  </si>
  <si>
    <t>130X5</t>
  </si>
  <si>
    <t>惠市交通掘第0023</t>
  </si>
  <si>
    <t>惠州市金山新城水环境综合整治项目演达一路病害管网修复</t>
  </si>
  <si>
    <t>演达一路</t>
  </si>
  <si>
    <t>管长：47m，管径：DN500，开挖深度:3-4m</t>
  </si>
  <si>
    <t>47X5</t>
  </si>
  <si>
    <t>惠市交通掘第0024</t>
  </si>
  <si>
    <t>惠州市金山新城水环境综合整治项目南岸路病害管网修复</t>
  </si>
  <si>
    <t>南岸路</t>
  </si>
  <si>
    <t>管长：17m，管径：DN500，开挖深度:3-4m</t>
  </si>
  <si>
    <t>17X5</t>
  </si>
  <si>
    <t>惠市交通掘第0025</t>
  </si>
  <si>
    <t>惠州市金山新城水环境综合整治项目惠澳大道病害管网修复</t>
  </si>
  <si>
    <t>惠澳大道</t>
  </si>
  <si>
    <t>管长：585m，管径：DN500，开挖深度:3-4m</t>
  </si>
  <si>
    <t>164X5</t>
  </si>
  <si>
    <t>惠市交通掘第0026</t>
  </si>
  <si>
    <t>采取分段发证，岔开路段施工的方式，第一阶段为14天</t>
  </si>
  <si>
    <t>惠州市金山新城水环境综合整治项目宝安路病害管网修复</t>
  </si>
  <si>
    <t>宝安路</t>
  </si>
  <si>
    <t>管长：114m，管径：DN600，开挖深度:4-5m</t>
  </si>
  <si>
    <t>64X5</t>
  </si>
  <si>
    <t>惠市交通掘第0027</t>
  </si>
  <si>
    <t>惠州市金山新城水环境综合整治项目麦地南路病害管网修复</t>
  </si>
  <si>
    <t>麦地南路</t>
  </si>
  <si>
    <t>惠市交通掘第0028</t>
  </si>
  <si>
    <t>惠州市金山新城水环境综合整治项目龙湖东四路病害管网修复</t>
  </si>
  <si>
    <t>龙湖东四路</t>
  </si>
  <si>
    <t>惠市交通掘第0029</t>
  </si>
  <si>
    <t>惠州市金山新城水环境综合整治项目花园水西路病害管网修复</t>
  </si>
  <si>
    <t>花园水西路</t>
  </si>
  <si>
    <t>惠市交通掘第0030</t>
  </si>
  <si>
    <t>市政消火栓建设项目-东升二路</t>
  </si>
  <si>
    <t>东升二路</t>
  </si>
  <si>
    <t>惠市交通掘第0031</t>
  </si>
  <si>
    <t>上排激流坑惠州市救助管理站和三个中心燃气管道工程</t>
  </si>
  <si>
    <t>惠州市城市燃气发展有限公司</t>
  </si>
  <si>
    <t>上排激流坑横一路</t>
  </si>
  <si>
    <t>惠市交通掘第0032</t>
  </si>
  <si>
    <t>惠州惠城110千伏尚书（青草塘）输变电工程</t>
  </si>
  <si>
    <t>三环东路</t>
  </si>
  <si>
    <t>惠市交通掘第0033</t>
  </si>
  <si>
    <t>惠泽大道</t>
  </si>
  <si>
    <t>惠市交通掘第0034</t>
  </si>
  <si>
    <t>演达二路视频杆取电工程</t>
  </si>
  <si>
    <t>惠州交投惠泊车管理有限公司</t>
  </si>
  <si>
    <t>惠市交通掘第0035</t>
  </si>
  <si>
    <t>市政设施建设类审批（占用、挖掘城市道路）核减工期统计表（3-4月）</t>
  </si>
  <si>
    <t>许可证编号</t>
  </si>
  <si>
    <t>受理日期</t>
  </si>
  <si>
    <t>许可起始日期</t>
  </si>
  <si>
    <t>许可截止日期</t>
  </si>
  <si>
    <t>原申请天数（天）</t>
  </si>
  <si>
    <t>批复天数（天）</t>
  </si>
  <si>
    <t>核减天数（天）</t>
  </si>
  <si>
    <t>核减比例（%）</t>
  </si>
  <si>
    <t>汇总</t>
  </si>
  <si>
    <t>惠州市金山新城水环境综合整治项目-地质勘探</t>
  </si>
  <si>
    <t xml:space="preserve">惠州市碧水工程项目管理有限公司
</t>
  </si>
  <si>
    <t>演达大道片区</t>
  </si>
  <si>
    <t>总共对演达大道片区12条路进行地质勘查钻探施工</t>
  </si>
  <si>
    <t>南部新城片区</t>
  </si>
  <si>
    <t>总共对南部新城片区10条路进行地质勘查钻探施工</t>
  </si>
  <si>
    <t>守正路</t>
  </si>
  <si>
    <t>雨污分流施工</t>
  </si>
  <si>
    <t>人行道1680㎡；机动车道5880㎡</t>
  </si>
  <si>
    <t>惠州市供水        有限公司</t>
  </si>
  <si>
    <t>分3段批复</t>
  </si>
  <si>
    <t>分2段批复</t>
  </si>
  <si>
    <t>管长：120m，管径：DN400，开挖深度:4-5m</t>
  </si>
  <si>
    <t>管长：153m，管径：DN1200，开挖深度:4-6m</t>
  </si>
  <si>
    <t>管长：94m，管径：DN600，开挖深度:4-5m</t>
  </si>
  <si>
    <t>100X5</t>
  </si>
  <si>
    <t xml:space="preserve">市政消火栓建设项目-东升二路
</t>
  </si>
  <si>
    <t>安装消火栓8座</t>
  </si>
  <si>
    <t>每座围挡约2平方</t>
  </si>
  <si>
    <t>管长：20m,管径：DE90.管道全线采用开挖敷设，并接入申请用户</t>
  </si>
  <si>
    <t>25X5</t>
  </si>
  <si>
    <t xml:space="preserve">惠城区供电局
</t>
  </si>
  <si>
    <t>砌筑双回路电缆沟118m；埋设110KV电缆</t>
  </si>
  <si>
    <t>118X2.5</t>
  </si>
  <si>
    <t>分段批复</t>
  </si>
  <si>
    <t>砌筑双回路电缆沟160m；埋设110KV电缆</t>
  </si>
  <si>
    <t>160X2.5</t>
  </si>
  <si>
    <t>停车位视频杆取电</t>
  </si>
  <si>
    <t>25X2</t>
  </si>
  <si>
    <t>计划起始日期</t>
  </si>
  <si>
    <t>计划截止日期</t>
  </si>
  <si>
    <t>预计工期（天）</t>
  </si>
  <si>
    <t>博罗深能燃气有限公司</t>
  </si>
  <si>
    <t>博罗县石湾镇新怡名门气源管燃气工程</t>
  </si>
  <si>
    <t>石湾大道</t>
  </si>
  <si>
    <t>博罗县罗阳街道建设路电信宿舍小区燃气改造气源管工程</t>
  </si>
  <si>
    <t>建设路</t>
  </si>
  <si>
    <t>博罗县罗阳街道庆生路、商业中街中压燃气管道工程</t>
  </si>
  <si>
    <t>庆生路、商业中街</t>
  </si>
  <si>
    <t>博罗县罗阳街道新城一路协作城燃气改造气源管工程</t>
  </si>
  <si>
    <t>新城一路、新凤路</t>
  </si>
  <si>
    <t>博罗县罗阳街道星园小区、公路局大院燃气改造气源管工程</t>
  </si>
  <si>
    <t>博罗大道、上塘路</t>
  </si>
  <si>
    <t>博罗县罗阳街道飞龙大道中压燃气管道工程</t>
  </si>
  <si>
    <t>飞龙大道、北环一路</t>
  </si>
  <si>
    <t>博罗县罗阳街道博罗大道（经二路-曙光路）</t>
  </si>
  <si>
    <t>经二路-曙光路</t>
  </si>
  <si>
    <t>该燃气管道项目介接曙光北路已建中压燃气管道，沿博罗大道铺设至经二路。采用de315的PE管，顶管方式施工，全长约1000米，预计5个3m*5m工作坑及间接段开挖50米，占用挖掘城市道路面积：约100平方米。</t>
  </si>
  <si>
    <t xml:space="preserve"> 博罗县杨村镇杨侨大道（杨新桥~杨侨花园）中压燃气工程</t>
  </si>
  <si>
    <t>杨侨大道（杨新桥~杨侨花园）</t>
  </si>
  <si>
    <t>博罗县杨侨镇杨侨大道(侨康路~侨香路)中压燃气工程</t>
  </si>
  <si>
    <t>杨侨镇杨侨大道(侨康路~侨香路)</t>
  </si>
  <si>
    <t>博罗县罗阳街道上竹径南片区气源光明路中压燃气管道工程</t>
  </si>
  <si>
    <t>博罗县杨村镇金杨大道-江畔花园中压燃气工程</t>
  </si>
  <si>
    <t>金杨大道-江畔花园</t>
  </si>
  <si>
    <t>博罗县龙溪街道秋叶原路中压燃气工程</t>
  </si>
  <si>
    <t>秋叶原路</t>
  </si>
  <si>
    <t>博罗县龙溪街道秋叶原路中压燃气工程起点位于广汕公路已建埋地中压燃气管，终点位于秋叶原路与龙桥大道交汇处。该工程采用非开挖定向钻的方式施工敷设，工程总长约1030米，主管径为de315。预计5个2m*6m工作坑</t>
  </si>
  <si>
    <t>博罗县杨村镇工业二路（经一路~金龙大道）燃气管道工程</t>
  </si>
  <si>
    <t>工业二路</t>
  </si>
  <si>
    <t>博罗县杨村镇工业二路（经一路~金龙大道）燃气管道工程起点位于接经一路与工业二路路口埋地闸阀DN300，终点位于金龙大道路口。该工程采用非开挖定向钻的方式施工敷设，主管管径为de315，工程总长1000多米，主管径为de315。预计5个2m*6m工作坑</t>
  </si>
  <si>
    <t>博罗县石湾镇新怡名门气源管燃气工程项目，主管起点位于新怡名门，沿石湾大道敷设，终点位于南亚厂附近，全长1150米，主管管径为DE315，需开挖城市道路长130米，宽0.8米的管沟；9个2*6米的顶管工作坑</t>
  </si>
  <si>
    <t>博罗县石湾镇上河坊Q2中压气源管工程</t>
  </si>
  <si>
    <t>上河坊Q2北侧</t>
  </si>
  <si>
    <t>全长75米，管径为de90，占用挖掘城市道路长75米，宽0.6米。</t>
  </si>
  <si>
    <t>博罗县龙华镇小刀新能源科技有限公司二期中压气源管工程</t>
  </si>
  <si>
    <t>龙城大道</t>
  </si>
  <si>
    <t>工程起点位于龙城大道，接惠州信邦精密部件有限公司门前已建燃气管道预留阀，沿龙城大道采用非开挖定向钻的施工方式敷设，终点位于小刀新能源科技有限公司，工程总长约115米。该工程采用非开挖定向钻的方式施工敷设，预计2个2m*6m工作坑</t>
  </si>
  <si>
    <t>博罗县龙华镇亿丰光科技有限公司中压气源管工程</t>
  </si>
  <si>
    <t>龙腾路</t>
  </si>
  <si>
    <t>沿龙腾路采用非开挖定向钻的施工方式敷设，终点位于博罗县龙华镇亿丰光科技有限公司，工程总长80米，该工程采用非开挖定向钻的方式施工敷设，预计2个2m*6m工作坑</t>
  </si>
  <si>
    <t>博罗县园洲镇博业花园气源管工程</t>
  </si>
  <si>
    <t>永和路</t>
  </si>
  <si>
    <t>工程起点博罗县园洲镇永和路保利堂悦路口向博业花园方向敷设，工程总长610米，该工程采用非开挖定向钻的方式施工敷设，预计8个2m*6m工作坑</t>
  </si>
  <si>
    <t>博罗县福田镇新建20米路（196县道-椰泰实业（惠州）有限公司）燃气管道工程</t>
  </si>
  <si>
    <t>196县道</t>
  </si>
  <si>
    <t>工程起点接福田镇196县道已建DE315燃气管道，向椰泰实业（惠州）有限公司方向敷设，主管管径DE315，工程总长约208米，该工程采用非开挖定向钻和破挖的方式施工敷设，配合道路施工破挖160米，预计2个2m*6m工作坑</t>
  </si>
  <si>
    <t>金河大金空调生活区光交箱配套管道</t>
  </si>
  <si>
    <t>中国电信股份有限公司博罗分公司</t>
  </si>
  <si>
    <t>罗阳街道金龙大道大金空调厂区对面惠龙高速出口前（象头山收费站）人行道</t>
  </si>
  <si>
    <t>机械顶管200米，新建通信人井2个，接通原有长线井。</t>
  </si>
  <si>
    <t>施工单位：惠州市湛新通信工程有限公司，联系电话：陈布13516691678</t>
  </si>
  <si>
    <t>博罗县水西新城片区主管网改造项目</t>
  </si>
  <si>
    <t>博罗县长盛水务有限公司罗阳分公司</t>
  </si>
  <si>
    <t>商业西街辅道及人行道</t>
  </si>
  <si>
    <t>辅道或人行道的一边开挖宽1米的沟。占用挖掘城市道路面积为：1420平方米</t>
  </si>
  <si>
    <t>观背路辅道及人行道</t>
  </si>
  <si>
    <t>辅道或人行道的一边开挖宽1米的沟。占用挖掘城市道路面积为：344平方米</t>
  </si>
  <si>
    <t>飞龙大道辅道及人行道</t>
  </si>
  <si>
    <t>辅道或人行道的一边开挖宽1米的沟。占用挖掘城市道路面积为：489平方米</t>
  </si>
  <si>
    <t>新城三路辅道及人行道</t>
  </si>
  <si>
    <t>辅道或人行道的一边开挖宽1米的沟。占用挖掘城市道路面积为：419平方米</t>
  </si>
  <si>
    <t>观前路辅道及人行道</t>
  </si>
  <si>
    <t>辅道或人行道的一边开挖宽1米的沟。占用挖掘城市道路面积为：736平方米</t>
  </si>
  <si>
    <t>大桥北路辅道及人行道</t>
  </si>
  <si>
    <t>辅道或人行道的一边开挖宽1米的沟。占用挖掘城市道路面积为：1360平方米</t>
  </si>
  <si>
    <t>新城二路辅道及人行道</t>
  </si>
  <si>
    <t>辅道或人行道的一边开挖宽1米的沟。占用挖掘城市道路面积为：821平方米</t>
  </si>
  <si>
    <t>博罗大道中辅道及人行道</t>
  </si>
  <si>
    <t>辅道或人行道的一边开挖宽1米的沟。占用挖掘城市道路面积为：866平方米</t>
  </si>
  <si>
    <t>该燃气管道工程接飞龙大道与新凤路交叉口东北侧接已建中压燃气管道穿越博罗大道，沿飞龙大道东侧铺设。终点接北环一路已建de315中压燃气管道。采用de315的PE管，顶管方式施工，全长2015米。预计20个2m*4m工作坑及间接段开挖200米，占用挖掘城市道路面积：约260平方米。</t>
    <phoneticPr fontId="27" type="noConversion"/>
  </si>
  <si>
    <t>该燃气管道工程接博罗大道中与上塘路交汇口已建中压燃气管道，沿广汕公路北侧铺设至公路局大院门口。采用de110的PE管，顶管方式施工，全长175米。预计2个2m*4m工作坑及连接段开挖预计20米，占用挖掘城市道路面积：约30平方米。</t>
    <phoneticPr fontId="27" type="noConversion"/>
  </si>
  <si>
    <t>该燃气管道工程接新凤路与新城一路交汇口已建中压燃气管道，沿新城一路铺设至协作城小区各楼栋燃气接口处。采用de110的PE管，开挖方式施工，全长144米。占用挖掘城市道路面积：约80平方米。</t>
    <phoneticPr fontId="27" type="noConversion"/>
  </si>
  <si>
    <t>该燃气管道工程接庆生路与中园五路交汇口已建中压燃气管道，沿庆生路东侧铺设至凯乐花园小区门口，再沿商业中街敷设至教师村小区门口。采用de315的PE管，顶管方式施工，全长1070米。预计14个2m*4m工作坑及各连接段开挖预计100米，占用挖掘城市道路面积：约170平方米。</t>
    <phoneticPr fontId="27" type="noConversion"/>
  </si>
  <si>
    <t>该燃气管道工程接自建设路与低田路交汇口已建中压燃气管道，沿建设路西侧铺设至电信宿舍小区门口。采用de160的PE管，顶管方式施工，全长195米。预计3个2m*4m工作坑及间接段开挖15米，占用挖掘城市道路面积：约40平方米。</t>
    <phoneticPr fontId="27" type="noConversion"/>
  </si>
  <si>
    <t>该燃气管道工程接商业街榕苑小区门口已建燃气阀门，沿商业街、光明路铺设至桥东二路。商业街采用de315的PE管、光明路采用de200的PE管道。全长325米，3个2m*4m工作坑及间接段开挖30米，占用挖掘城市道路面积：约40平方米。</t>
    <phoneticPr fontId="27" type="noConversion"/>
  </si>
  <si>
    <t xml:space="preserve">    博罗县杨村镇杨侨大道（杨新桥~杨侨花园）中压燃气工程位于杨新一路与杨侨大道交界处，接侨康路待建DN200埋地闸阀，终点位于杨侨花园。该工程采用非开挖定向钻的方式施工敷设，主管管径为de315，工程总长1482米。
预计10个2m*6m工作坑。</t>
    <phoneticPr fontId="27" type="noConversion"/>
  </si>
  <si>
    <t xml:space="preserve">    博罗县杨侨镇杨侨大道(侨康路~侨香路)中压燃气工程位于侨康路与杨侨大道交界处，接侨香路已建de160燃气管道，终点位于侨香路与观杨公路交界处。该工程采用非开挖定向钻的方式施工敷设，工程总长3543米。预计17个2m*6m工作坑。</t>
    <phoneticPr fontId="27" type="noConversion"/>
  </si>
  <si>
    <t>博罗县杨村镇金杨大道-江畔花园中压燃气工程位于金杨大道至江畔花园东侧，接金杨大道北侧已建de315燃气管道，终点位于江畔花园东侧。该工程采用非开挖定向钻的方式施工敷设，主管管径为de200，工程总长922米.预计5个2m*6m工作坑。</t>
    <phoneticPr fontId="27" type="noConversion"/>
  </si>
  <si>
    <t>博罗县2024年第四季度占用挖掘城市道路项目计划</t>
    <phoneticPr fontId="27" type="noConversion"/>
  </si>
  <si>
    <t>施工地点</t>
    <phoneticPr fontId="27" type="noConversion"/>
  </si>
  <si>
    <t>光明路</t>
    <phoneticPr fontId="27" type="noConversion"/>
  </si>
  <si>
    <t>增设排水管网</t>
  </si>
  <si>
    <t>博罗县市政园林事务中心</t>
  </si>
  <si>
    <t>滨江路大可以旁</t>
  </si>
  <si>
    <r>
      <rPr>
        <sz val="12"/>
        <color theme="1"/>
        <rFont val="宋体"/>
        <family val="3"/>
        <charset val="134"/>
        <scheme val="minor"/>
      </rPr>
      <t>新建DN400排水管道38米，检查井3座等，占用道路面积约50*1=50</t>
    </r>
    <r>
      <rPr>
        <sz val="12"/>
        <color theme="1"/>
        <rFont val="SimSun"/>
        <charset val="134"/>
      </rPr>
      <t>㎡</t>
    </r>
  </si>
  <si>
    <t>混凝土路面挖补</t>
  </si>
  <si>
    <t>体育大道与惠博大道红绿灯</t>
  </si>
  <si>
    <r>
      <rPr>
        <sz val="12"/>
        <color theme="1"/>
        <rFont val="宋体"/>
        <family val="3"/>
        <charset val="134"/>
        <scheme val="minor"/>
      </rPr>
      <t>破除及修复混凝土路面5处，约148</t>
    </r>
    <r>
      <rPr>
        <sz val="12"/>
        <color theme="1"/>
        <rFont val="SimSun"/>
        <charset val="134"/>
      </rPr>
      <t>㎡等</t>
    </r>
    <r>
      <rPr>
        <sz val="12"/>
        <color theme="1"/>
        <rFont val="宋体"/>
        <family val="3"/>
        <charset val="134"/>
        <scheme val="minor"/>
      </rPr>
      <t>，占用道路面积约148</t>
    </r>
    <r>
      <rPr>
        <sz val="12"/>
        <color theme="1"/>
        <rFont val="SimSun"/>
        <charset val="134"/>
      </rPr>
      <t>㎡</t>
    </r>
  </si>
  <si>
    <t>协作城</t>
  </si>
  <si>
    <r>
      <rPr>
        <sz val="12"/>
        <color theme="1"/>
        <rFont val="宋体"/>
        <family val="3"/>
        <charset val="134"/>
        <scheme val="minor"/>
      </rPr>
      <t>新建DN200排水管道45米，检查井1座等，占用道路面积约50*2=100</t>
    </r>
    <r>
      <rPr>
        <sz val="12"/>
        <color theme="1"/>
        <rFont val="SimSun"/>
        <charset val="134"/>
      </rPr>
      <t>㎡</t>
    </r>
  </si>
  <si>
    <t>罗阳一路41号到翠园桥</t>
  </si>
  <si>
    <r>
      <rPr>
        <sz val="12"/>
        <color theme="1"/>
        <rFont val="宋体"/>
        <family val="3"/>
        <charset val="134"/>
        <scheme val="minor"/>
      </rPr>
      <t>新建DN300排水管道44米，雨水篦3座等，占用道路面积约60*1.5=90</t>
    </r>
    <r>
      <rPr>
        <sz val="12"/>
        <color theme="1"/>
        <rFont val="SimSun"/>
        <charset val="134"/>
      </rPr>
      <t>㎡</t>
    </r>
  </si>
  <si>
    <t>县城北环一路、飞龙大道、商业西街、建业大道等道路沥青路面裂缝灌缝项目</t>
  </si>
  <si>
    <t>北环一路、飞龙大道、商业西街、建业大道、罗阳一路、罗阳二路等</t>
  </si>
  <si>
    <t>沥青路面扩缝、灌缝，临时围蔽占用</t>
  </si>
  <si>
    <t>县城江南大道博罗大桥至横坑水闸移交段道路设施维修工程</t>
  </si>
  <si>
    <t>江南大道</t>
  </si>
  <si>
    <t>破除及修复沥青路面，约1501㎡等，占用道路面积约1501㎡</t>
  </si>
  <si>
    <t>博罗县城红花沥水环境综合整治工程</t>
  </si>
  <si>
    <t>1、博罗大道辅道及双向内侧车道
2、惠博路双向内侧车道
3、怡景路人行道
4、公园路内侧车道
5、中园五路各支巷路口
6、矮岗路与商业中街交叉路口</t>
  </si>
  <si>
    <t>勘察钻探开孔53个，孔径110毫米，挖掘城市道路面积约0.26平方米</t>
  </si>
  <si>
    <t>博罗县城水西内排渠水环境综合整治工程</t>
  </si>
  <si>
    <t>1、飞龙大道非机动车道、人行道
2、大桥北路非机动车道、人行道
3、博惠路内侧机动车道</t>
  </si>
  <si>
    <t>勘察钻探开孔26个，孔径110毫米，挖掘城市道路面积约0.13平方米</t>
  </si>
  <si>
    <t>博罗大道西特殊学校前增设排水设施施工及污水管网清疏工程</t>
  </si>
  <si>
    <t>博罗大道特殊学校路口</t>
  </si>
  <si>
    <t>挖掘城市道路面积约11.2平方米</t>
  </si>
  <si>
    <t>县城江东南路（半山豪庭段）污水管网清淤及修复</t>
  </si>
  <si>
    <t xml:space="preserve">江东南路（半山豪庭段）
</t>
  </si>
  <si>
    <t xml:space="preserve">非开挖修复污水管32米，占用道路面积约160平方米
</t>
  </si>
  <si>
    <t>县城红花沥污水管清淤</t>
  </si>
  <si>
    <t>中园五路博都花园</t>
  </si>
  <si>
    <t>污水管清淤200米，占用道路100平方</t>
  </si>
  <si>
    <t>振兴大道升级改造工程一期(K0+000～K3+400路段)</t>
  </si>
  <si>
    <t>博罗县产业投资集团有限公司</t>
  </si>
  <si>
    <t>博罗县园洲镇振兴大道与和安大道的交叉口</t>
  </si>
  <si>
    <t>建设排水及路面工程，占用挖掘城市道路的面积约为5000m2</t>
  </si>
  <si>
    <t>博罗老旧小区修缮提质项目</t>
  </si>
  <si>
    <t>博罗县建臻置业有限公司</t>
  </si>
  <si>
    <t>环城路、塘滩路、
更古前路、榕新路</t>
  </si>
  <si>
    <t>包含环城路、塘滩路、更古前路、榕新路十字街的街道品质提升，修缮或拆危建新公产房、公厕和文物修复等，老旧公房改造利用面积32752 ㎡，改造
（拆危建新）公产房面积7376㎡，道路升级39510 ㎡，外立面微改造73605㎡，三线整治梳理 8075米，公厕6处，文物修缮1 4处。</t>
  </si>
  <si>
    <t>博罗老城粮仓综合改造项目</t>
  </si>
  <si>
    <t>榕溪路、解放西路、环城路西端、横湖里路</t>
  </si>
  <si>
    <t>用地面积约为 22669㎡，其中包括7082㎡带状公园用地。总建筑面积11633㎡。主要建设内容包含对现状粮仓进行功能改造，建设游客中心、文创产业园，以及提升完善西部滨河生态带等设施。</t>
  </si>
  <si>
    <t>博东六镇供水项目（柏塘镇输水工程项目）</t>
  </si>
  <si>
    <t>博罗县东部自来水有限公司</t>
  </si>
  <si>
    <t>杨村镇塘角村塘尾小组</t>
  </si>
  <si>
    <t>道路边开挖埋设自来水管道</t>
  </si>
  <si>
    <t>杨村镇经一路</t>
  </si>
  <si>
    <t>人行道上埋设自来水管道</t>
  </si>
  <si>
    <t>205国道杨村经一路口至220国道柏塘石湖村</t>
  </si>
  <si>
    <t>博罗县县城供水源水输送工程项目标段四：罗阳分水口至县城水厂段输水管</t>
  </si>
  <si>
    <t>博罗县东部自来水有限公司/罗阳街道</t>
  </si>
  <si>
    <t>博罗大道东、体育大道、商业中街、商业东街</t>
  </si>
  <si>
    <t>新建自来水管铺设，占道面积41440平方米</t>
  </si>
  <si>
    <t>博罗县城市公共停车泊位盘活存量资产项目</t>
  </si>
  <si>
    <t>博罗县鼎盛智慧停车管理有限公司</t>
  </si>
  <si>
    <t>兴园路人行道</t>
  </si>
  <si>
    <r>
      <rPr>
        <sz val="12"/>
        <color theme="1"/>
        <rFont val="宋体"/>
        <family val="3"/>
        <charset val="134"/>
        <scheme val="minor"/>
      </rPr>
      <t>3600m</t>
    </r>
    <r>
      <rPr>
        <vertAlign val="superscript"/>
        <sz val="12"/>
        <color theme="1"/>
        <rFont val="宋体"/>
        <family val="3"/>
        <charset val="134"/>
        <scheme val="minor"/>
      </rPr>
      <t>2</t>
    </r>
  </si>
  <si>
    <t>跟随施市政道路施工，同步进行</t>
  </si>
  <si>
    <t>秀丽路人行道</t>
  </si>
  <si>
    <r>
      <rPr>
        <sz val="12"/>
        <color theme="1"/>
        <rFont val="宋体"/>
        <family val="3"/>
        <charset val="134"/>
        <scheme val="minor"/>
      </rPr>
      <t>4400m</t>
    </r>
    <r>
      <rPr>
        <vertAlign val="superscript"/>
        <sz val="12"/>
        <color theme="1"/>
        <rFont val="宋体"/>
        <family val="3"/>
        <charset val="134"/>
        <scheme val="minor"/>
      </rPr>
      <t>2</t>
    </r>
  </si>
  <si>
    <t>待市政道路升级改造，不确定开工日期</t>
  </si>
  <si>
    <t>桥北路人行道</t>
  </si>
  <si>
    <r>
      <rPr>
        <sz val="12"/>
        <color theme="1"/>
        <rFont val="宋体"/>
        <family val="3"/>
        <charset val="134"/>
        <scheme val="minor"/>
      </rPr>
      <t>840m</t>
    </r>
    <r>
      <rPr>
        <vertAlign val="superscript"/>
        <sz val="12"/>
        <color theme="1"/>
        <rFont val="宋体"/>
        <family val="3"/>
        <charset val="134"/>
        <scheme val="minor"/>
      </rPr>
      <t>2</t>
    </r>
  </si>
  <si>
    <t>振兴大道人行道</t>
  </si>
  <si>
    <r>
      <rPr>
        <sz val="12"/>
        <color theme="1"/>
        <rFont val="宋体"/>
        <family val="3"/>
        <charset val="134"/>
        <scheme val="minor"/>
      </rPr>
      <t>1680m</t>
    </r>
    <r>
      <rPr>
        <vertAlign val="superscript"/>
        <sz val="12"/>
        <color theme="1"/>
        <rFont val="宋体"/>
        <family val="3"/>
        <charset val="134"/>
        <scheme val="minor"/>
      </rPr>
      <t>2</t>
    </r>
  </si>
  <si>
    <t>富民路人行道</t>
  </si>
  <si>
    <r>
      <rPr>
        <sz val="12"/>
        <color theme="1"/>
        <rFont val="宋体"/>
        <family val="3"/>
        <charset val="134"/>
        <scheme val="minor"/>
      </rPr>
      <t>180m</t>
    </r>
    <r>
      <rPr>
        <vertAlign val="superscript"/>
        <sz val="12"/>
        <color theme="1"/>
        <rFont val="宋体"/>
        <family val="3"/>
        <charset val="134"/>
        <scheme val="minor"/>
      </rPr>
      <t>2</t>
    </r>
  </si>
  <si>
    <t>沿江路人行道</t>
  </si>
  <si>
    <r>
      <rPr>
        <sz val="12"/>
        <color theme="1"/>
        <rFont val="宋体"/>
        <family val="3"/>
        <charset val="134"/>
        <scheme val="minor"/>
      </rPr>
      <t>60m</t>
    </r>
    <r>
      <rPr>
        <vertAlign val="superscript"/>
        <sz val="12"/>
        <color theme="1"/>
        <rFont val="宋体"/>
        <family val="3"/>
        <charset val="134"/>
        <scheme val="minor"/>
      </rPr>
      <t>2</t>
    </r>
  </si>
  <si>
    <t>福园路人行道</t>
  </si>
  <si>
    <r>
      <rPr>
        <sz val="12"/>
        <color theme="1"/>
        <rFont val="宋体"/>
        <family val="3"/>
        <charset val="134"/>
        <scheme val="minor"/>
      </rPr>
      <t>120m</t>
    </r>
    <r>
      <rPr>
        <vertAlign val="superscript"/>
        <sz val="12"/>
        <color theme="1"/>
        <rFont val="宋体"/>
        <family val="3"/>
        <charset val="134"/>
        <scheme val="minor"/>
      </rPr>
      <t>2</t>
    </r>
  </si>
  <si>
    <t>沙河大道人行道</t>
  </si>
  <si>
    <r>
      <rPr>
        <sz val="12"/>
        <color theme="1"/>
        <rFont val="宋体"/>
        <family val="3"/>
        <charset val="134"/>
        <scheme val="minor"/>
      </rPr>
      <t>190m</t>
    </r>
    <r>
      <rPr>
        <vertAlign val="superscript"/>
        <sz val="12"/>
        <color theme="1"/>
        <rFont val="宋体"/>
        <family val="3"/>
        <charset val="134"/>
        <scheme val="minor"/>
      </rPr>
      <t>2</t>
    </r>
  </si>
  <si>
    <t>刘安路人行道</t>
  </si>
  <si>
    <r>
      <rPr>
        <sz val="12"/>
        <color theme="1"/>
        <rFont val="宋体"/>
        <family val="3"/>
        <charset val="134"/>
        <scheme val="minor"/>
      </rPr>
      <t>480m</t>
    </r>
    <r>
      <rPr>
        <vertAlign val="superscript"/>
        <sz val="12"/>
        <color theme="1"/>
        <rFont val="宋体"/>
        <family val="3"/>
        <charset val="134"/>
        <scheme val="minor"/>
      </rPr>
      <t>2</t>
    </r>
  </si>
  <si>
    <t>新风街人行道</t>
  </si>
  <si>
    <t>道路审批中</t>
  </si>
  <si>
    <t>南留路人行道</t>
  </si>
  <si>
    <t>轻纺西路人行道</t>
  </si>
  <si>
    <t>农场二路人行道</t>
  </si>
  <si>
    <t>国有资产事务中心</t>
    <phoneticPr fontId="27" type="noConversion"/>
  </si>
  <si>
    <t>石湾镇兴湖东路两侧地块污水支管网建设工程</t>
  </si>
  <si>
    <t>石湾自来水公司</t>
  </si>
  <si>
    <t>兴湖东路两侧</t>
  </si>
  <si>
    <t>新建DN300污水支管网长度约675米，DN150接户支管长度约560米，并配套建设污水检查井等。占用挖掘道路面积103平方米，人行道面积2404平方米。</t>
  </si>
  <si>
    <t>石湾镇二横街及湾湖东路南侧地块污水支管网建设工程</t>
  </si>
  <si>
    <t>二横街及湾湖东路南侧</t>
  </si>
  <si>
    <t>新建DN300-DN400污水管道长度约712米，DN150-DN200接户支管长度约840米，并配套建设污水检查井等占用挖掘道路面积1575平方米，人行道面积604平方米。</t>
  </si>
  <si>
    <t>石湾镇旧镇区（东部片区）污水支管网建设工程</t>
  </si>
  <si>
    <t>江滨西路、金湾翠苑旁</t>
  </si>
  <si>
    <t>砼路面破除、沟槽开挖及占用挖掘城市道路的面积约4000平方。</t>
  </si>
  <si>
    <t>石湾镇旧镇区（南部片区）污水支管网建设工程</t>
  </si>
  <si>
    <t>建设西路东西侧辅道及人行道</t>
  </si>
  <si>
    <t>政府宿舍区巷道</t>
  </si>
  <si>
    <t>姚屋村巷道</t>
  </si>
  <si>
    <t>博罗县石湾镇美丽圩镇街道改造高压线路入地工程项目</t>
  </si>
  <si>
    <t>博罗县石湾市政建设开发总公司</t>
  </si>
  <si>
    <t>兴湖东路</t>
  </si>
  <si>
    <t>中低压电缆管道、设备基础、井开挖。占地大概500㎡</t>
  </si>
  <si>
    <t>博罗县石湾镇美丽圩镇(江滨西路、东兴路、世泽路、永康东路、沿河路前段）街道改造项目</t>
  </si>
  <si>
    <t>江滨西路</t>
  </si>
  <si>
    <t>施工长度510.7m,通信、路灯线路埋管及人行道铺装5841㎡,主道路拉毛铺沥青砼8444㎡</t>
  </si>
  <si>
    <t>东兴路</t>
  </si>
  <si>
    <t>施工长度200.94m,通信、路灯线路埋管及人行道铺装2352㎡,主道路拉毛铺沥青砼4098.5㎡</t>
  </si>
  <si>
    <t>世泽路</t>
  </si>
  <si>
    <t>施工长度552.48m,通信、路灯线路埋管及人行道铺装2666.1㎡,主道路拉毛铺沥青砼7646.5㎡</t>
  </si>
  <si>
    <t>永康东路</t>
  </si>
  <si>
    <t>施工长度220m,通信、路灯线路埋管及人行道铺装1117.3㎡,主道路拉毛铺沥青砼2308.8㎡</t>
  </si>
  <si>
    <t>沿河路前段</t>
  </si>
  <si>
    <t>施工长度535.28m,通信、路灯线路埋管及人行道铺装3276㎡,主道路拉毛铺沥青砼5233.3㎡</t>
  </si>
  <si>
    <t>博罗县石湾镇美丽圩镇（兴湖东路、联兴路、二横街、光欲路）街道改造项目</t>
  </si>
  <si>
    <t>兴湖东路两侧人行道</t>
  </si>
  <si>
    <t>雨水通信路灯线路改造及人行道铺装3600㎡</t>
  </si>
  <si>
    <t>兴湖东路主道路</t>
  </si>
  <si>
    <t>主道路拉毛铺沥青7000㎡</t>
  </si>
  <si>
    <t>联兴路两侧人行道</t>
  </si>
  <si>
    <t>雨水通信路灯线路改造及铺装13200㎡</t>
  </si>
  <si>
    <t>联兴路主道路</t>
  </si>
  <si>
    <t>主道路拉毛铺沥青15200㎡</t>
  </si>
  <si>
    <t>光欲路全段道路</t>
  </si>
  <si>
    <t>整幅道路雨水通信路灯线路改造和人行道铺装及铺沥青5800㎡</t>
  </si>
  <si>
    <t>石湾珑璟嘉园顶管</t>
  </si>
  <si>
    <t>中国电信股份有限公司惠州分公司</t>
  </si>
  <si>
    <t>石湾儒雅路珑璟嘉园人行道</t>
  </si>
  <si>
    <t>开挖顶管170米</t>
  </si>
  <si>
    <t>石湾大道新怡名门旁辅道顶管</t>
  </si>
  <si>
    <t>石湾大道新怡名门旁辅道</t>
  </si>
  <si>
    <t>辅道开挖顶管口顶管20米</t>
  </si>
  <si>
    <t>里波水警务区</t>
  </si>
  <si>
    <t>中国移动通信集团广东有限公司博罗分公司</t>
  </si>
  <si>
    <t>石湾沿河路里波水警务区旁斜坡处</t>
  </si>
  <si>
    <t>顶管20米</t>
  </si>
  <si>
    <t>石湾站10kV南部线F8自动化改造</t>
  </si>
  <si>
    <t>石湾供电所</t>
  </si>
  <si>
    <t>石湾镇尚城国际停车场出入口路段（红海路）</t>
  </si>
  <si>
    <t>机械顶管、开挖电缆沟、埋管、制作电缆井。</t>
  </si>
  <si>
    <t>铁场站10kV环保园线F18、冯屋站10kV环保工业线F3网架完善</t>
  </si>
  <si>
    <t>博罗县申泰电子厂附近路段</t>
  </si>
  <si>
    <t>康达站新出线与石湾站10kV东部线F10、10kV丽湾线F18网架完善</t>
  </si>
  <si>
    <t>石湾镇欧美时表业附近路段（石湾大道辅路及人行道）</t>
  </si>
  <si>
    <t>铁场站10kV西埔线F6与里水站10kV宜兴线F27网架完善</t>
  </si>
  <si>
    <t>惠州市博罗县科技大道与园区一路交叉路口（路肩）</t>
  </si>
  <si>
    <t>惠州市博罗县石湾镇西田村村道（路肩）</t>
  </si>
  <si>
    <t>石湾站10kV湖山线F5、10kV奥晨线F15和10kV龙湾新城线F4网架完善</t>
  </si>
  <si>
    <t>博罗县龙湾新城湾湖西路（小区出入口行人道）</t>
  </si>
  <si>
    <t>博罗县湾湖西路198号奔康百货（行人道）</t>
  </si>
  <si>
    <t>博西站新出两回线与铁场站朱屋线F26网架完善</t>
  </si>
  <si>
    <t>博罗县193县道188号（路肩）</t>
  </si>
  <si>
    <t>博罗县石湾振兴大道长安公寓附近（路肩）</t>
  </si>
  <si>
    <t>格物站新出线与九潭站10kV沙迳线F16网架完善</t>
  </si>
  <si>
    <t>博罗县Y694铁场明月公园侧（行人道）</t>
  </si>
  <si>
    <t>石湾供电所新增新金海前公变解决金海前公变配变负荷发展问题</t>
  </si>
  <si>
    <t>湾湖西路明月一路路口</t>
  </si>
  <si>
    <t>湾湖西路金海酒店处破路开挖埋管，制作电缆井</t>
  </si>
  <si>
    <t>石湾站10kV新镇线F9自动化改造</t>
  </si>
  <si>
    <t>明月一路明月时尚公馆路口</t>
  </si>
  <si>
    <t>原有旧分接箱基础改造，开挖制作电缆井</t>
  </si>
  <si>
    <t>石湾供电所新增配变解决里波水新区公变负荷发展问题</t>
  </si>
  <si>
    <t>联兴路英豪幼儿园路段</t>
  </si>
  <si>
    <t>破路开挖埋管穿越联兴路</t>
  </si>
  <si>
    <t>西田村上岭生活垃圾转运站箱涵配套工程</t>
  </si>
  <si>
    <t>博罗县石湾市政建设开发总公司服务分公司</t>
  </si>
  <si>
    <t>石湾大道
（西田村上岭）</t>
  </si>
  <si>
    <t>水泥混凝土，92.16㎡；箱涵底板，11.53㎡；箱涵顶板，19.08㎡；水泥混凝土路面钢筋钢筋网C16@200双向钢筋，1.82t；钢筋制作、安装带肋钢筋ф10-25mm，8.78t等等。工程预算价约153481.09元</t>
  </si>
  <si>
    <r>
      <t>污水支管网建设工程及占用挖掘城市道路的面积6000m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</si>
  <si>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污水支管网建设工程及占用挖掘城市道路的面积8100m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</si>
  <si>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污水支管网建设工程及占用挖掘城市道路的面积6080m</t>
    </r>
    <r>
      <rPr>
        <vertAlign val="superscript"/>
        <sz val="12"/>
        <color theme="1"/>
        <rFont val="宋体"/>
        <family val="3"/>
        <charset val="134"/>
        <scheme val="minor"/>
      </rPr>
      <t>2</t>
    </r>
    <r>
      <rPr>
        <sz val="12"/>
        <color theme="1"/>
        <rFont val="宋体"/>
        <family val="3"/>
        <charset val="134"/>
        <scheme val="minor"/>
      </rPr>
      <t>。</t>
    </r>
  </si>
  <si>
    <t>石湾镇</t>
    <phoneticPr fontId="27" type="noConversion"/>
  </si>
  <si>
    <t>博罗县小岭咀排渠惠博大道公路涵段整治工程</t>
  </si>
  <si>
    <t>博罗罗阳街道惠博大道小岭咀现状排渠</t>
  </si>
  <si>
    <t>1、拆除重建小岭咀排渠惠博大道公路涵一座，总长78m；2、小岭咀排渠惠博大道公路涵至下游桥涵总长158.27米的河道整治。</t>
  </si>
  <si>
    <t>博罗县城蓄能路（一期）升级改造工程（桩号K0+330至K2+268）</t>
  </si>
  <si>
    <t>蓄能路</t>
  </si>
  <si>
    <t>起点接蓄能桩号K0+330，终点至于广惠高速路高架桥下，全长约1938米，道路等级为城市主干道，双向 6 车道，设计速度为 50km/h，道路红线宽38米。
占用（挖掘）城市道路的面积约13566平方米</t>
  </si>
  <si>
    <t>博罗县城商业街（北门路---建设路段）人行道提升工程</t>
  </si>
  <si>
    <t>北门路、商业街</t>
  </si>
  <si>
    <t>起点北门路桥西七路，终点至商业街建设路口，全长约730米；占用（挖掘）城市道路的面积约8320平方米</t>
  </si>
  <si>
    <t>博罗县城商业街（建设路---矮岗路段）人行道提升工程</t>
  </si>
  <si>
    <t>商业街</t>
  </si>
  <si>
    <t>起点商业街建设路口，终点至商业街矮岗路口，全长约488米；占用（挖掘）城市道路的面积约5471平方米</t>
  </si>
  <si>
    <t>惠博沿江路</t>
  </si>
  <si>
    <t>1、拆除重建小岭咀排渠惠博大道公路涵一座，总长78m；2、小岭咀排渠惠博大道公路涵至下游桥涵总长158.27米的河道整治。占用（挖掘）城市道路面积约5400平方米.</t>
  </si>
  <si>
    <t>县城商业中街及曙光路路面修复工程</t>
  </si>
  <si>
    <t>商业中街、曙光路</t>
  </si>
  <si>
    <t>县城商业中街及曙光路路面修复工程主要包含路面拆除、恢复工程等，占用（挖掘）城市道路的面积约1295平方米</t>
  </si>
  <si>
    <t>博罗县城上竹径片区内涝整治及污水干管建设工程</t>
  </si>
  <si>
    <t>桥东二、三、四、五路、桥西四路、商业街、光明路、阳光路、和平路</t>
  </si>
  <si>
    <t>（1）沿阳光路至桥东五路新建1600×1200--2000×1500mm雨水干渠428米。桥东二路新建2500×1500mm--5000×1500mm雨水干渠206米，新建一体化泵闸1座。
（2）桥西四路建设DN600--1000污水主干管约1.05公里，上竹径片区建设DN400--800污水收集输送干管约3.02公里。在桥东五路、桥西四路排口附近，新建2套智能截流系统，避免污水溢流。
（3）上竹径片区现状雨水管渠清淤修复，新建雨污水管道沿线雨污分流改造，污水就近接驳。现状雨水管渠清淤长度约5626米，清淤量共1630.8m3。占用（挖掘）城市道路的面积约19860平方米</t>
  </si>
  <si>
    <t>博罗供电局江南站新出线与罗阳站10kV巷口线F14网架完善</t>
  </si>
  <si>
    <t>广东电网有限责任公司惠州博罗供电局</t>
  </si>
  <si>
    <t>惠州市博罗县罗阳街道江南大道横坑水库</t>
  </si>
  <si>
    <t>在江南大道横坑水库旁新建2个分接箱，新建顶管107米，新建电缆井一座。</t>
  </si>
  <si>
    <t>博罗供电局义和站农村线、工业区线与罗阳站10kV新城线F3网架完善项目</t>
  </si>
  <si>
    <t>博罗大道西（324国道）辅路及行人道</t>
  </si>
  <si>
    <t>在博罗大道西1、新建顶管2×90米，新建顶管137米；2、新建1层1列行人排管31米；新建1层1列行车排管30米；新建1层2列行人排管70米；新建1层2列行车排管80m；新建1层2列行车排管138m；新建2层2列行车排管70m；新建配网光缆1孔行人排管45米；新建配网光缆1孔行车排管30米；3、新建1层2列行人直线井3座，新建1层2列行人转角井1座，新建1层2列行人三通井3座，新建1层2列行人直线长井12座；新建2层2列行人三通井1座，新建1层2列行车转角井2座，新建1层2列行车直线长井4座。5、新建户外变压器8台。</t>
  </si>
  <si>
    <t>惠州博罗供电局生产调度综合楼专变电能计量装置改造</t>
  </si>
  <si>
    <t>在行人道新建两个高压计量箱、白色景观围栏、敷设电力电缆。占用挖掘20平方米。</t>
  </si>
  <si>
    <t>新建电力电缆通道1218米、新建22座电缆井、新建2台户外开关箱。总开挖面积719 m²。</t>
  </si>
  <si>
    <t>江南站新出线与义和站10kV西区北线F5网架完善</t>
  </si>
  <si>
    <t>新建电力电缆通道912米、新建13座电缆井。</t>
  </si>
  <si>
    <t>旭升站10kV四角楼F16、10kV精工工业园线F21、10kV威博丙线F6网架完善</t>
  </si>
  <si>
    <t>新建4台户外开关箱、新建7座电缆井。</t>
  </si>
  <si>
    <t>建设单位</t>
    <phoneticPr fontId="36" type="noConversion"/>
  </si>
  <si>
    <t>博罗罗阳华桂园小区气源管中压燃气管道工程</t>
  </si>
  <si>
    <t>商业东街、公园路</t>
  </si>
  <si>
    <t>该工程采用定向钻方式施工，长度约100米，预计占用城市道路100平方米，挖掘面积20平方米。</t>
  </si>
  <si>
    <t>博罗县罗阳镇宝瑞花园
气源管工程</t>
  </si>
  <si>
    <t>宝瑞路</t>
  </si>
  <si>
    <t>博罗金龙羽集团有限公司
气源管中压管道工程</t>
  </si>
  <si>
    <t>该工程采用定向钻方式施工，长度约400米，预计占用城市道路50平方米，挖掘面积10平方米。</t>
  </si>
  <si>
    <t>田村电子（惠州）有限公司
气源管中压燃气管道工程</t>
  </si>
  <si>
    <t>鸿达路</t>
  </si>
  <si>
    <t>该工程采用定向钻方式施工，长度约1500米，预计占用城市道路250平方米，挖掘面积50平方米。</t>
  </si>
  <si>
    <t>博罗县罗阳街道岭南小区中压气源管工程</t>
  </si>
  <si>
    <t>北环路</t>
  </si>
  <si>
    <t>该工程采用定向钻方式施工，长度约130米，预计占用城市道路100平方米，挖掘面积20平方米。</t>
  </si>
  <si>
    <t>博罗县罗阳街道博罗大道（经二路
~曙光南路）中压燃气工程</t>
  </si>
  <si>
    <t>博罗大道辅道、曙光南路</t>
  </si>
  <si>
    <t>该工程采用定向钻方式施工，长度约1000米，预计占用城市道路200平方米，挖掘面积50平方米。</t>
  </si>
  <si>
    <t>博罗乖浩翔有限公司气源管中压管道工程</t>
  </si>
  <si>
    <t>湖镇镇广梅公路</t>
  </si>
  <si>
    <t>该工程采用定向钻方式施工，长度约500米，预计占用城市道路150平方米，挖掘面积30平方米。</t>
  </si>
  <si>
    <t>博罗县湖镇镇七彩电动车有限公司中压气源管工程设计图</t>
  </si>
  <si>
    <t>该工程采用定向钻方式施工，长度约200米，预计占用城市道路100平方米，挖掘面积20平方米。</t>
  </si>
  <si>
    <t>锦昶（广东）食品科技有限公司气源管工程</t>
  </si>
  <si>
    <t>该工程采用定向钻方式施工，长度约100米，预计占用城市道路50平方米，挖掘面积10平方米。</t>
  </si>
  <si>
    <t>博罗县园洲镇惠州市仟通科技有限公司气源管工程</t>
  </si>
  <si>
    <t>李白路45号</t>
  </si>
  <si>
    <t>该工程采用破挖直埋方式施工，长度约100米，挖掘面积60平方米。</t>
  </si>
  <si>
    <t>博罗智能装备产业园园洲东片区礼尚路中压燃气管道工程</t>
  </si>
  <si>
    <t>礼尚路</t>
  </si>
  <si>
    <t>该工程采用定向钻方式施工，长度约500米，预计占用城市道路100平方米，挖掘面积50平方米。</t>
  </si>
  <si>
    <t>惠州市兴冠新材料科技有限公司气源管中压管道工程</t>
  </si>
  <si>
    <t>沿江路至兴冠新材料科技有限公司门前规划道路</t>
  </si>
  <si>
    <t>该工程采用破挖直埋方式施工，长度约350米，挖掘面积210平方米。</t>
  </si>
  <si>
    <t>博罗智能装备产业园园洲东片区兴尚三路配套燃气工程</t>
  </si>
  <si>
    <t>兴尚三路</t>
  </si>
  <si>
    <t>该工程采用破挖直埋方式施工，长度约765米，挖掘面积460平方米。</t>
  </si>
  <si>
    <t>石湾智能装备产业园振兴北一路燃气管道工程</t>
  </si>
  <si>
    <t>振兴北一路</t>
  </si>
  <si>
    <t>该工程采用定向钻方式和破挖直埋的方式施工，长度约1730米，预计占用城市道路1200平方米，挖掘面积860平方米。</t>
  </si>
  <si>
    <t>石湾智能装备产业园铁源北路燃气管道工程</t>
  </si>
  <si>
    <t>铁源北路</t>
  </si>
  <si>
    <t>该工程采用定向钻方式和破挖直埋的方式施工，长度约715米，预计占用城市道路360平方米，挖掘面积300平方米。</t>
  </si>
  <si>
    <t>博罗县国道G324线(青塘~增城交界段)一标燃气管道迁改工程</t>
  </si>
  <si>
    <t>该工程采用定向钻方式和破挖直埋的方式施工，长度约7730米，预计占用城市道路5000平方米，挖掘面积1500平方米。</t>
  </si>
  <si>
    <t>市县联网工程</t>
  </si>
  <si>
    <t>广东省广播电视网络股份有限公司惠州博罗分公司</t>
  </si>
  <si>
    <t>公庄镇官山村官山高速口至龙门石下</t>
  </si>
  <si>
    <t>道路边侧开挖立杆2.5公里，杆洞面积0.5平方，共25平方。</t>
  </si>
  <si>
    <t>振兴大道升级改造一期（K0+000-K3+400路段）项目</t>
  </si>
  <si>
    <t>和安大道与振兴大道平交口</t>
  </si>
  <si>
    <t>和安大道与振兴大道平交口，占用面积约4000m2，</t>
  </si>
  <si>
    <t>和安大道升级改造工程一期（K2+440-K4+926.776路段）</t>
  </si>
  <si>
    <t>和安大道</t>
  </si>
  <si>
    <t>占道长度约1000米，占道面积约5000㎡。</t>
  </si>
  <si>
    <t>更古前路</t>
  </si>
  <si>
    <t>人行道铺装面改造，需重新铺设水电管线，开挖总长度共300米，开挖深度粤25公分，及道路沥青铺设。</t>
  </si>
  <si>
    <t>博罗县县城供水源水输送工程</t>
  </si>
  <si>
    <t>泰新路、新河北路</t>
  </si>
  <si>
    <t>占用道路2900m2、挖掘道路568m2</t>
  </si>
  <si>
    <t>商业东街、商业中街、体育大道</t>
  </si>
  <si>
    <t>占用道路27398m2、挖掘道路12321m2</t>
  </si>
  <si>
    <r>
      <t>汤泉站新出线与榕东站</t>
    </r>
    <r>
      <rPr>
        <sz val="14"/>
        <color theme="1"/>
        <rFont val="Calibri"/>
        <family val="2"/>
      </rPr>
      <t>10kV</t>
    </r>
    <r>
      <rPr>
        <sz val="14"/>
        <color theme="1"/>
        <rFont val="宋体"/>
        <family val="3"/>
        <charset val="134"/>
      </rPr>
      <t>博益线</t>
    </r>
    <r>
      <rPr>
        <sz val="14"/>
        <color theme="1"/>
        <rFont val="Calibri"/>
        <family val="2"/>
      </rPr>
      <t>F22</t>
    </r>
    <r>
      <rPr>
        <sz val="14"/>
        <color theme="1"/>
        <rFont val="宋体"/>
        <family val="3"/>
        <charset val="134"/>
      </rPr>
      <t>网架完善</t>
    </r>
  </si>
  <si>
    <t>博罗县城市公共停车泊位盘活存量资产项目（园洲镇）第三次申请</t>
    <phoneticPr fontId="36" type="noConversion"/>
  </si>
  <si>
    <t>博罗县城市公共停车泊位盘活存量资产项目（园洲镇）第二次申请（延续）</t>
    <phoneticPr fontId="36" type="noConversion"/>
  </si>
  <si>
    <t>新风街、南贸路、轻纺西路、农场二路</t>
  </si>
  <si>
    <t>兴园路东段、兴园路西段、园洲大道西段</t>
    <phoneticPr fontId="36" type="noConversion"/>
  </si>
  <si>
    <t>施工涉及设施为机动车道，施工内容为占用、挖掘城市道路，共计占用、挖掘城市道路面积1231.2㎡，其中挖掘684㎡，施工结束后占用23㎡。</t>
  </si>
  <si>
    <t>施工涉及设施为机动车道，施工内容为占用、挖掘城市道路，共计占用、挖掘城市道路面积39369.53㎡，其中挖掘17895.24㎡。</t>
    <phoneticPr fontId="36" type="noConversion"/>
  </si>
  <si>
    <t>博罗老旧小区修缮提质项目</t>
    <phoneticPr fontId="36" type="noConversion"/>
  </si>
  <si>
    <t>园洲镇污水管网改造（二期）</t>
    <phoneticPr fontId="36" type="noConversion"/>
  </si>
  <si>
    <t>园洲镇人民政府</t>
    <phoneticPr fontId="36" type="noConversion"/>
  </si>
  <si>
    <t>博罗县住房和城乡建设局</t>
    <phoneticPr fontId="36" type="noConversion"/>
  </si>
  <si>
    <t>正在施工</t>
    <phoneticPr fontId="36" type="noConversion"/>
  </si>
  <si>
    <t>博罗县城中园片区老旧小区改造项目</t>
    <phoneticPr fontId="36" type="noConversion"/>
  </si>
  <si>
    <t>园洲镇内多段城市道路</t>
    <phoneticPr fontId="36" type="noConversion"/>
  </si>
  <si>
    <t>罗阳街道内多段城市道路</t>
    <phoneticPr fontId="36" type="noConversion"/>
  </si>
  <si>
    <t>-</t>
    <phoneticPr fontId="36" type="noConversion"/>
  </si>
  <si>
    <t>罗阳街道商业西街</t>
    <phoneticPr fontId="36" type="noConversion"/>
  </si>
  <si>
    <t>博罗大道西（324国道）辅路及行人道</t>
    <phoneticPr fontId="36" type="noConversion"/>
  </si>
  <si>
    <t>博罗大道往汤泉方向（汤泉路段行人道及辅路）</t>
    <phoneticPr fontId="36" type="noConversion"/>
  </si>
  <si>
    <t>罗阳街道大桥北路辅路、商业西街、飞龙大道、新城二路辅路及行人道</t>
    <phoneticPr fontId="36" type="noConversion"/>
  </si>
  <si>
    <t>四角楼金龙大道辅路及行人道</t>
    <phoneticPr fontId="36" type="noConversion"/>
  </si>
  <si>
    <t>G324国道辅道</t>
    <phoneticPr fontId="36" type="noConversion"/>
  </si>
  <si>
    <t>博罗县2025年占用挖掘道路城市道路项目计划表（2025.03）</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</si>
</sst>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月&quot;"/>
    <numFmt numFmtId="177" formatCode="m&quot;月&quot;d&quot;日&quot;;@"/>
    <numFmt numFmtId="178" formatCode="00&quot;日&quot;"/>
    <numFmt numFmtId="179" formatCode="yyyy&quot;年&quot;m&quot;月&quot;d&quot;日&quot;;@"/>
  </numFmts>
  <fonts count="47">
    <font>
      <sz val="12"/>
      <color theme="1"/>
      <name val="宋体"/>
      <charset val="134"/>
      <scheme val="minor"/>
    </font>
    <font>
      <b/>
      <sz val="12"/>
      <color theme="1"/>
      <name val="宋体"/>
      <family val="3"/>
      <charset val="134"/>
      <scheme val="minor"/>
    </font>
    <font>
      <sz val="12"/>
      <color rgb="FFFF0000"/>
      <name val="宋体"/>
      <family val="3"/>
      <charset val="134"/>
      <scheme val="minor"/>
    </font>
    <font>
      <b/>
      <sz val="22"/>
      <color theme="1"/>
      <name val="宋体"/>
      <family val="3"/>
      <charset val="134"/>
      <scheme val="minor"/>
    </font>
    <font>
      <b/>
      <sz val="12"/>
      <color rgb="FFFFFFFF"/>
      <name val="宋体"/>
      <family val="3"/>
      <charset val="134"/>
      <scheme val="minor"/>
    </font>
    <font>
      <b/>
      <sz val="12"/>
      <color rgb="FFFFFFFF"/>
      <name val="宋体"/>
      <family val="3"/>
      <charset val="134"/>
    </font>
    <font>
      <sz val="12"/>
      <color rgb="FF000000"/>
      <name val="宋体"/>
      <family val="3"/>
      <charset val="134"/>
    </font>
    <font>
      <sz val="11"/>
      <name val="宋体"/>
      <family val="3"/>
      <charset val="134"/>
      <scheme val="minor"/>
    </font>
    <font>
      <sz val="12"/>
      <name val="宋体"/>
      <family val="3"/>
      <charset val="134"/>
    </font>
    <font>
      <sz val="12"/>
      <name val="宋体"/>
      <family val="3"/>
      <charset val="134"/>
      <scheme val="minor"/>
    </font>
    <font>
      <sz val="12"/>
      <color rgb="FFFF0000"/>
      <name val="宋体"/>
      <family val="3"/>
      <charset val="134"/>
    </font>
    <font>
      <sz val="12"/>
      <color rgb="FF000000"/>
      <name val="宋体"/>
      <family val="3"/>
      <charset val="134"/>
      <scheme val="minor"/>
    </font>
    <font>
      <sz val="12"/>
      <color theme="1"/>
      <name val="宋体"/>
      <family val="3"/>
      <charset val="134"/>
    </font>
    <font>
      <b/>
      <sz val="22"/>
      <color rgb="FF000000"/>
      <name val="宋体"/>
      <family val="3"/>
      <charset val="134"/>
    </font>
    <font>
      <b/>
      <sz val="14"/>
      <color theme="1"/>
      <name val="宋体"/>
      <family val="3"/>
      <charset val="134"/>
      <scheme val="minor"/>
    </font>
    <font>
      <sz val="11"/>
      <color rgb="FF000000"/>
      <name val="宋体"/>
      <family val="3"/>
      <charset val="134"/>
      <scheme val="minor"/>
    </font>
    <font>
      <b/>
      <sz val="22"/>
      <name val="宋体"/>
      <family val="3"/>
      <charset val="134"/>
      <scheme val="minor"/>
    </font>
    <font>
      <b/>
      <sz val="10"/>
      <color rgb="FFFFFFFF"/>
      <name val="宋体"/>
      <family val="3"/>
      <charset val="134"/>
      <scheme val="minor"/>
    </font>
    <font>
      <b/>
      <sz val="10"/>
      <name val="宋体"/>
      <family val="3"/>
      <charset val="134"/>
      <scheme val="minor"/>
    </font>
    <font>
      <b/>
      <sz val="10"/>
      <color rgb="FFFFFFFF"/>
      <name val="宋体"/>
      <family val="3"/>
      <charset val="134"/>
    </font>
    <font>
      <sz val="10"/>
      <color rgb="FF000000"/>
      <name val="宋体"/>
      <family val="3"/>
      <charset val="134"/>
      <scheme val="minor"/>
    </font>
    <font>
      <sz val="10"/>
      <color rgb="FF000000"/>
      <name val="宋体"/>
      <family val="3"/>
      <charset val="134"/>
    </font>
    <font>
      <sz val="10"/>
      <name val="宋体"/>
      <family val="3"/>
      <charset val="134"/>
      <scheme val="minor"/>
    </font>
    <font>
      <b/>
      <sz val="12"/>
      <color rgb="FFFF0000"/>
      <name val="宋体"/>
      <family val="3"/>
      <charset val="134"/>
      <scheme val="minor"/>
    </font>
    <font>
      <b/>
      <sz val="10"/>
      <color theme="0"/>
      <name val="宋体"/>
      <family val="3"/>
      <charset val="134"/>
      <scheme val="minor"/>
    </font>
    <font>
      <sz val="10"/>
      <color theme="0"/>
      <name val="宋体"/>
      <family val="3"/>
      <charset val="134"/>
      <scheme val="minor"/>
    </font>
    <font>
      <sz val="10"/>
      <color theme="1"/>
      <name val="宋体"/>
      <family val="3"/>
      <charset val="134"/>
      <scheme val="minor"/>
    </font>
    <font>
      <sz val="9"/>
      <name val="宋体"/>
      <family val="3"/>
      <charset val="134"/>
      <scheme val="minor"/>
    </font>
    <font>
      <sz val="12"/>
      <color rgb="FF000000"/>
      <name val="宋体"/>
      <family val="3"/>
      <charset val="134"/>
    </font>
    <font>
      <sz val="12"/>
      <color theme="1"/>
      <name val="SimSun"/>
      <charset val="134"/>
    </font>
    <font>
      <sz val="12"/>
      <color rgb="FF000000"/>
      <name val="宋体"/>
      <family val="3"/>
      <charset val="134"/>
      <scheme val="minor"/>
    </font>
    <font>
      <b/>
      <sz val="12"/>
      <color rgb="FFFF0000"/>
      <name val="宋体"/>
      <family val="3"/>
      <charset val="134"/>
    </font>
    <font>
      <vertAlign val="superscript"/>
      <sz val="12"/>
      <color theme="1"/>
      <name val="宋体"/>
      <family val="3"/>
      <charset val="134"/>
      <scheme val="minor"/>
    </font>
    <font>
      <sz val="12"/>
      <color theme="1"/>
      <name val="宋体"/>
      <family val="3"/>
      <charset val="134"/>
      <scheme val="minor"/>
    </font>
    <font>
      <b/>
      <sz val="12"/>
      <color rgb="FFFF0000"/>
      <name val="宋体"/>
      <family val="3"/>
      <charset val="134"/>
    </font>
    <font>
      <sz val="12"/>
      <name val="宋体"/>
      <family val="3"/>
      <charset val="134"/>
    </font>
    <font>
      <sz val="9"/>
      <name val="宋体"/>
      <family val="3"/>
      <charset val="134"/>
      <scheme val="minor"/>
    </font>
    <font>
      <sz val="14"/>
      <color rgb="FF000000"/>
      <name val="宋体"/>
      <family val="3"/>
      <charset val="134"/>
    </font>
    <font>
      <sz val="14"/>
      <color theme="1"/>
      <name val="宋体"/>
      <family val="3"/>
      <charset val="134"/>
      <scheme val="minor"/>
    </font>
    <font>
      <sz val="14"/>
      <color rgb="FF000000"/>
      <name val="宋体"/>
      <family val="3"/>
      <charset val="134"/>
      <scheme val="minor"/>
    </font>
    <font>
      <sz val="14"/>
      <color theme="1"/>
      <name val="Calibri"/>
      <family val="2"/>
    </font>
    <font>
      <sz val="14"/>
      <color theme="1"/>
      <name val="宋体"/>
      <family val="3"/>
      <charset val="134"/>
    </font>
    <font>
      <sz val="14"/>
      <name val="宋体"/>
      <family val="3"/>
      <charset val="134"/>
    </font>
    <font>
      <sz val="14"/>
      <name val="宋体"/>
      <family val="3"/>
      <charset val="134"/>
      <scheme val="minor"/>
    </font>
    <font>
      <sz val="14"/>
      <color rgb="FF333333"/>
      <name val="宋体"/>
      <family val="3"/>
      <charset val="134"/>
    </font>
    <font>
      <sz val="14"/>
      <color rgb="FFFF0000"/>
      <name val="宋体"/>
      <family val="3"/>
      <charset val="134"/>
    </font>
    <font>
      <sz val="14"/>
      <color rgb="FFFF0000"/>
      <name val="宋体"/>
      <family val="3"/>
      <charset val="134"/>
      <scheme val="minor"/>
    </font>
  </fonts>
  <fills count="6">
    <fill>
      <patternFill patternType="none"/>
    </fill>
    <fill>
      <patternFill patternType="gray125"/>
    </fill>
    <fill>
      <patternFill patternType="solid">
        <fgColor theme="5" tint="-0.249977111117893"/>
        <bgColor indexed="64"/>
      </patternFill>
    </fill>
    <fill>
      <patternFill patternType="solid">
        <fgColor rgb="FFC00000"/>
        <bgColor indexed="64"/>
      </patternFill>
    </fill>
    <fill>
      <patternFill patternType="solid">
        <fgColor rgb="FFC65911"/>
        <bgColor indexed="64"/>
      </patternFill>
    </fill>
    <fill>
      <patternFill patternType="solid">
        <fgColor theme="5" tint="0.59999389629810485"/>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ck">
        <color theme="5" tint="-0.249977111117893"/>
      </left>
      <right style="thin">
        <color theme="0"/>
      </right>
      <top style="thick">
        <color theme="5" tint="-0.249977111117893"/>
      </top>
      <bottom/>
      <diagonal/>
    </border>
    <border>
      <left/>
      <right style="thin">
        <color theme="0"/>
      </right>
      <top style="thick">
        <color theme="5" tint="-0.249977111117893"/>
      </top>
      <bottom/>
      <diagonal/>
    </border>
    <border>
      <left/>
      <right style="thin">
        <color auto="1"/>
      </right>
      <top style="thick">
        <color theme="5" tint="-0.249977111117893"/>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ck">
        <color theme="5" tint="-0.249977111117893"/>
      </top>
      <bottom/>
      <diagonal/>
    </border>
    <border>
      <left style="thin">
        <color auto="1"/>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ck">
        <color theme="5" tint="-0.249977111117893"/>
      </top>
      <bottom/>
      <diagonal/>
    </border>
    <border>
      <left style="thin">
        <color theme="0"/>
      </left>
      <right style="thin">
        <color theme="0"/>
      </right>
      <top style="thick">
        <color theme="5" tint="-0.249977111117893"/>
      </top>
      <bottom style="thin">
        <color theme="5" tint="-0.249977111117893"/>
      </bottom>
      <diagonal/>
    </border>
    <border>
      <left/>
      <right/>
      <top/>
      <bottom style="thin">
        <color theme="5" tint="-0.249977111117893"/>
      </bottom>
      <diagonal/>
    </border>
    <border>
      <left/>
      <right/>
      <top/>
      <bottom style="thin">
        <color auto="1"/>
      </bottom>
      <diagonal/>
    </border>
    <border>
      <left/>
      <right/>
      <top style="thin">
        <color rgb="FFF79646"/>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style="thin">
        <color theme="5" tint="-0.249977111117893"/>
      </left>
      <right/>
      <top style="thin">
        <color theme="5" tint="-0.249977111117893"/>
      </top>
      <bottom style="thin">
        <color rgb="FFED7831"/>
      </bottom>
      <diagonal/>
    </border>
    <border>
      <left/>
      <right/>
      <top style="thin">
        <color theme="5" tint="-0.249977111117893"/>
      </top>
      <bottom style="thin">
        <color rgb="FFED7831"/>
      </bottom>
      <diagonal/>
    </border>
    <border>
      <left style="thin">
        <color theme="5" tint="-0.249977111117893"/>
      </left>
      <right/>
      <top style="thin">
        <color rgb="FFED7831"/>
      </top>
      <bottom style="thin">
        <color rgb="FFED7831"/>
      </bottom>
      <diagonal/>
    </border>
    <border>
      <left/>
      <right/>
      <top style="thin">
        <color rgb="FFED7831"/>
      </top>
      <bottom style="thin">
        <color rgb="FFED7831"/>
      </bottom>
      <diagonal/>
    </border>
    <border>
      <left style="thin">
        <color theme="5" tint="-0.249977111117893"/>
      </left>
      <right/>
      <top style="thin">
        <color rgb="FFED7831"/>
      </top>
      <bottom/>
      <diagonal/>
    </border>
    <border>
      <left/>
      <right/>
      <top style="thin">
        <color rgb="FFED7831"/>
      </top>
      <bottom/>
      <diagonal/>
    </border>
    <border>
      <left/>
      <right/>
      <top style="thin">
        <color theme="5" tint="-0.249977111117893"/>
      </top>
      <bottom style="thick">
        <color theme="5" tint="-0.249977111117893"/>
      </bottom>
      <diagonal/>
    </border>
    <border>
      <left style="thin">
        <color theme="5" tint="-0.249977111117893"/>
      </left>
      <right/>
      <top style="thin">
        <color theme="5" tint="-0.249977111117893"/>
      </top>
      <bottom style="thick">
        <color theme="5" tint="-0.249977111117893"/>
      </bottom>
      <diagonal/>
    </border>
    <border>
      <left style="thin">
        <color theme="0"/>
      </left>
      <right style="thick">
        <color theme="5" tint="-0.249977111117893"/>
      </right>
      <top style="thick">
        <color theme="5" tint="-0.249977111117893"/>
      </top>
      <bottom style="thin">
        <color theme="5" tint="-0.249977111117893"/>
      </bottom>
      <diagonal/>
    </border>
    <border>
      <left/>
      <right style="thick">
        <color theme="5" tint="-0.249977111117893"/>
      </right>
      <top/>
      <bottom style="thin">
        <color theme="5" tint="-0.249977111117893"/>
      </bottom>
      <diagonal/>
    </border>
    <border>
      <left/>
      <right style="thick">
        <color theme="5" tint="-0.249977111117893"/>
      </right>
      <top style="thin">
        <color theme="5" tint="-0.249977111117893"/>
      </top>
      <bottom style="thin">
        <color theme="5" tint="-0.249977111117893"/>
      </bottom>
      <diagonal/>
    </border>
    <border>
      <left/>
      <right style="thick">
        <color theme="5" tint="-0.249977111117893"/>
      </right>
      <top style="thin">
        <color theme="5" tint="-0.249977111117893"/>
      </top>
      <bottom style="thin">
        <color rgb="FFED7831"/>
      </bottom>
      <diagonal/>
    </border>
    <border>
      <left/>
      <right style="thick">
        <color theme="5" tint="-0.249977111117893"/>
      </right>
      <top style="thin">
        <color rgb="FFED7831"/>
      </top>
      <bottom style="thin">
        <color rgb="FFED7831"/>
      </bottom>
      <diagonal/>
    </border>
    <border>
      <left/>
      <right style="thick">
        <color theme="5" tint="-0.249977111117893"/>
      </right>
      <top style="thin">
        <color rgb="FFED7831"/>
      </top>
      <bottom/>
      <diagonal/>
    </border>
    <border>
      <left/>
      <right style="thick">
        <color theme="5" tint="-0.249977111117893"/>
      </right>
      <top style="thin">
        <color theme="5" tint="-0.249977111117893"/>
      </top>
      <bottom style="thick">
        <color theme="5" tint="-0.249977111117893"/>
      </bottom>
      <diagonal/>
    </border>
  </borders>
  <cellStyleXfs count="1">
    <xf numFmtId="0" fontId="0" fillId="0" borderId="0">
      <alignment vertical="center"/>
    </xf>
  </cellStyleXfs>
  <cellXfs count="2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1" fontId="0" fillId="0" borderId="4" xfId="0" applyNumberFormat="1" applyBorder="1" applyAlignment="1">
      <alignment horizontal="center" vertical="center"/>
    </xf>
    <xf numFmtId="1" fontId="5" fillId="2"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xf>
    <xf numFmtId="177" fontId="11"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14" fillId="0" borderId="0" xfId="0" applyFont="1" applyAlignment="1">
      <alignment horizontal="center" vertical="center"/>
    </xf>
    <xf numFmtId="9" fontId="11" fillId="0" borderId="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5" fillId="0" borderId="7" xfId="0" applyNumberFormat="1" applyFont="1" applyBorder="1" applyAlignment="1">
      <alignment horizontal="center" vertical="center"/>
    </xf>
    <xf numFmtId="0" fontId="15" fillId="0" borderId="7"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ill="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0" fillId="0" borderId="4" xfId="0" applyBorder="1">
      <alignment vertical="center"/>
    </xf>
    <xf numFmtId="0" fontId="0" fillId="3" borderId="0" xfId="0" applyFill="1" applyAlignment="1">
      <alignment horizontal="center" vertical="center"/>
    </xf>
    <xf numFmtId="0" fontId="1" fillId="0" borderId="0" xfId="0" applyFont="1">
      <alignment vertical="center"/>
    </xf>
    <xf numFmtId="0" fontId="17" fillId="2" borderId="12"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18" fillId="0" borderId="13" xfId="0" applyNumberFormat="1" applyFont="1" applyFill="1" applyBorder="1" applyAlignment="1">
      <alignment horizontal="center" vertical="center"/>
    </xf>
    <xf numFmtId="0" fontId="17" fillId="2" borderId="14" xfId="0" applyNumberFormat="1" applyFont="1" applyFill="1" applyBorder="1" applyAlignment="1">
      <alignment horizontal="center" vertical="center" wrapText="1"/>
    </xf>
    <xf numFmtId="0" fontId="19" fillId="2" borderId="14"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xf>
    <xf numFmtId="0" fontId="20" fillId="0" borderId="15"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1" fillId="0" borderId="0" xfId="0" applyFont="1" applyFill="1">
      <alignment vertical="center"/>
    </xf>
    <xf numFmtId="0" fontId="21" fillId="0" borderId="3" xfId="0" applyNumberFormat="1" applyFont="1" applyFill="1" applyBorder="1" applyAlignment="1">
      <alignment horizontal="center" vertical="center" wrapText="1"/>
    </xf>
    <xf numFmtId="0" fontId="20" fillId="0" borderId="18"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1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xf>
    <xf numFmtId="58" fontId="20" fillId="0" borderId="7" xfId="0" applyNumberFormat="1" applyFont="1" applyFill="1" applyBorder="1" applyAlignment="1">
      <alignment horizontal="center" vertical="center" wrapText="1"/>
    </xf>
    <xf numFmtId="58" fontId="20" fillId="0" borderId="7"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wrapText="1"/>
    </xf>
    <xf numFmtId="0" fontId="20" fillId="0" borderId="23" xfId="0" applyNumberFormat="1" applyFont="1" applyFill="1" applyBorder="1" applyAlignment="1">
      <alignment horizontal="center" vertical="center" wrapText="1"/>
    </xf>
    <xf numFmtId="0" fontId="20" fillId="0" borderId="24"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0" fontId="14" fillId="0" borderId="0" xfId="0" applyFont="1" applyAlignment="1">
      <alignment horizontal="right" vertical="center"/>
    </xf>
    <xf numFmtId="176" fontId="14" fillId="0" borderId="0" xfId="0" applyNumberFormat="1" applyFont="1" applyAlignment="1">
      <alignment horizontal="left" vertical="center"/>
    </xf>
    <xf numFmtId="176" fontId="14" fillId="0" borderId="0" xfId="0" applyNumberFormat="1" applyFont="1" applyAlignment="1">
      <alignment horizontal="center" vertical="center"/>
    </xf>
    <xf numFmtId="0" fontId="17" fillId="2" borderId="26" xfId="0" applyNumberFormat="1" applyFont="1" applyFill="1" applyBorder="1" applyAlignment="1">
      <alignment horizontal="center" vertical="center"/>
    </xf>
    <xf numFmtId="0" fontId="24" fillId="4" borderId="27" xfId="0" applyNumberFormat="1" applyFont="1" applyFill="1" applyBorder="1" applyAlignment="1">
      <alignment horizontal="center" vertical="center"/>
    </xf>
    <xf numFmtId="0" fontId="25" fillId="0" borderId="28" xfId="0" applyNumberFormat="1" applyFont="1" applyFill="1" applyBorder="1" applyAlignment="1">
      <alignment horizontal="center" vertical="center"/>
    </xf>
    <xf numFmtId="0" fontId="20" fillId="0" borderId="29" xfId="0" applyNumberFormat="1" applyFont="1" applyFill="1" applyBorder="1" applyAlignment="1">
      <alignment horizontal="center" vertical="center"/>
    </xf>
    <xf numFmtId="0" fontId="24" fillId="0" borderId="28" xfId="0" applyNumberFormat="1" applyFont="1" applyFill="1" applyBorder="1" applyAlignment="1">
      <alignment horizontal="center" vertical="center"/>
    </xf>
    <xf numFmtId="0" fontId="22" fillId="0" borderId="30" xfId="0" applyNumberFormat="1" applyFont="1" applyFill="1" applyBorder="1" applyAlignment="1">
      <alignment horizontal="center" vertical="center"/>
    </xf>
    <xf numFmtId="178" fontId="20" fillId="0" borderId="30" xfId="0" applyNumberFormat="1" applyFont="1" applyFill="1" applyBorder="1" applyAlignment="1">
      <alignment horizontal="center" vertical="center"/>
    </xf>
    <xf numFmtId="0" fontId="20" fillId="5" borderId="28" xfId="0" applyNumberFormat="1" applyFont="1" applyFill="1" applyBorder="1" applyAlignment="1">
      <alignment horizontal="center" vertical="center"/>
    </xf>
    <xf numFmtId="0" fontId="26" fillId="0" borderId="31" xfId="0" applyNumberFormat="1" applyFont="1" applyFill="1" applyBorder="1" applyAlignment="1">
      <alignment vertical="center"/>
    </xf>
    <xf numFmtId="0" fontId="26" fillId="0" borderId="32" xfId="0" applyNumberFormat="1" applyFont="1" applyFill="1" applyBorder="1" applyAlignment="1">
      <alignment vertical="center"/>
    </xf>
    <xf numFmtId="0" fontId="22" fillId="5" borderId="32" xfId="0" applyNumberFormat="1" applyFont="1" applyFill="1" applyBorder="1" applyAlignment="1">
      <alignment horizontal="center" vertical="center"/>
    </xf>
    <xf numFmtId="178" fontId="20" fillId="5" borderId="32" xfId="0" applyNumberFormat="1" applyFont="1" applyFill="1" applyBorder="1" applyAlignment="1">
      <alignment horizontal="center" vertical="center"/>
    </xf>
    <xf numFmtId="0" fontId="20" fillId="5" borderId="30" xfId="0" applyNumberFormat="1" applyFont="1" applyFill="1" applyBorder="1" applyAlignment="1">
      <alignment horizontal="center" vertical="center"/>
    </xf>
    <xf numFmtId="0" fontId="26" fillId="0" borderId="33" xfId="0" applyNumberFormat="1" applyFont="1" applyFill="1" applyBorder="1" applyAlignment="1">
      <alignment vertical="center"/>
    </xf>
    <xf numFmtId="0" fontId="26" fillId="0" borderId="34" xfId="0" applyNumberFormat="1" applyFont="1" applyFill="1" applyBorder="1" applyAlignment="1">
      <alignment vertical="center"/>
    </xf>
    <xf numFmtId="178" fontId="20" fillId="0" borderId="32" xfId="0" applyNumberFormat="1" applyFont="1" applyFill="1" applyBorder="1" applyAlignment="1">
      <alignment horizontal="center" vertical="center"/>
    </xf>
    <xf numFmtId="0" fontId="20" fillId="0" borderId="30" xfId="0" applyNumberFormat="1" applyFont="1" applyFill="1" applyBorder="1" applyAlignment="1">
      <alignment horizontal="center" vertical="center"/>
    </xf>
    <xf numFmtId="0" fontId="26" fillId="0" borderId="35" xfId="0" applyNumberFormat="1" applyFont="1" applyFill="1" applyBorder="1" applyAlignment="1">
      <alignment vertical="center"/>
    </xf>
    <xf numFmtId="0" fontId="26" fillId="0" borderId="36" xfId="0" applyNumberFormat="1" applyFont="1" applyFill="1" applyBorder="1" applyAlignment="1">
      <alignment vertical="center"/>
    </xf>
    <xf numFmtId="0" fontId="26" fillId="0" borderId="37" xfId="0" applyNumberFormat="1" applyFont="1" applyFill="1" applyBorder="1" applyAlignment="1">
      <alignment vertical="center"/>
    </xf>
    <xf numFmtId="0" fontId="26" fillId="0" borderId="38" xfId="0" applyNumberFormat="1" applyFont="1" applyFill="1" applyBorder="1" applyAlignment="1">
      <alignment vertical="center"/>
    </xf>
    <xf numFmtId="178" fontId="20" fillId="5" borderId="39" xfId="0" applyNumberFormat="1" applyFont="1" applyFill="1" applyBorder="1" applyAlignment="1">
      <alignment horizontal="center" vertical="center"/>
    </xf>
    <xf numFmtId="0" fontId="20" fillId="5" borderId="39" xfId="0" applyNumberFormat="1" applyFont="1" applyFill="1" applyBorder="1" applyAlignment="1">
      <alignment horizontal="center" vertical="center"/>
    </xf>
    <xf numFmtId="0" fontId="26" fillId="0" borderId="40" xfId="0" applyNumberFormat="1" applyFont="1" applyFill="1" applyBorder="1" applyAlignment="1">
      <alignment vertical="center"/>
    </xf>
    <xf numFmtId="0" fontId="26" fillId="0" borderId="39" xfId="0" applyNumberFormat="1" applyFont="1" applyFill="1" applyBorder="1" applyAlignment="1">
      <alignment vertical="center"/>
    </xf>
    <xf numFmtId="0" fontId="24" fillId="4" borderId="41" xfId="0" applyNumberFormat="1" applyFont="1" applyFill="1" applyBorder="1" applyAlignment="1">
      <alignment horizontal="center" vertical="center"/>
    </xf>
    <xf numFmtId="0" fontId="25" fillId="0" borderId="42" xfId="0" applyNumberFormat="1" applyFont="1" applyFill="1" applyBorder="1" applyAlignment="1">
      <alignment horizontal="center" vertical="center"/>
    </xf>
    <xf numFmtId="0" fontId="24" fillId="0" borderId="42" xfId="0" applyNumberFormat="1" applyFont="1" applyFill="1" applyBorder="1" applyAlignment="1">
      <alignment horizontal="center" vertical="center"/>
    </xf>
    <xf numFmtId="0" fontId="26" fillId="0" borderId="43" xfId="0" applyNumberFormat="1" applyFont="1" applyFill="1" applyBorder="1" applyAlignment="1">
      <alignment vertical="center"/>
    </xf>
    <xf numFmtId="0" fontId="26" fillId="0" borderId="44" xfId="0" applyNumberFormat="1" applyFont="1" applyFill="1" applyBorder="1" applyAlignment="1">
      <alignment vertical="center"/>
    </xf>
    <xf numFmtId="0" fontId="26" fillId="0" borderId="45" xfId="0" applyNumberFormat="1" applyFont="1" applyFill="1" applyBorder="1" applyAlignment="1">
      <alignment vertical="center"/>
    </xf>
    <xf numFmtId="0" fontId="26" fillId="0" borderId="46" xfId="0" applyNumberFormat="1" applyFont="1" applyFill="1" applyBorder="1" applyAlignment="1">
      <alignment vertical="center"/>
    </xf>
    <xf numFmtId="0" fontId="26" fillId="0" borderId="47" xfId="0" applyNumberFormat="1" applyFont="1" applyFill="1" applyBorder="1" applyAlignment="1">
      <alignment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0" fillId="0" borderId="1" xfId="0" applyBorder="1" applyAlignment="1">
      <alignment horizontal="left" vertical="center" wrapText="1"/>
    </xf>
    <xf numFmtId="0" fontId="30" fillId="0" borderId="1" xfId="0" applyFont="1" applyBorder="1" applyAlignment="1">
      <alignment horizontal="center" vertical="center" wrapText="1"/>
    </xf>
    <xf numFmtId="179" fontId="0" fillId="0" borderId="1" xfId="0" applyNumberFormat="1" applyBorder="1" applyAlignment="1">
      <alignment horizontal="center" vertical="center" wrapText="1"/>
    </xf>
    <xf numFmtId="0" fontId="0" fillId="0" borderId="0" xfId="0" applyAlignment="1">
      <alignment horizontal="center" vertical="center" wrapText="1"/>
    </xf>
    <xf numFmtId="0" fontId="31" fillId="0" borderId="1" xfId="0" applyFont="1" applyBorder="1" applyAlignment="1">
      <alignment horizontal="center" vertical="center" wrapText="1"/>
    </xf>
    <xf numFmtId="0" fontId="12" fillId="0" borderId="1" xfId="0" applyFont="1" applyBorder="1" applyAlignment="1">
      <alignment horizontal="center" vertical="center"/>
    </xf>
    <xf numFmtId="0" fontId="33" fillId="0" borderId="0" xfId="0" applyFont="1" applyAlignment="1">
      <alignment horizontal="center" vertical="center" wrapText="1"/>
    </xf>
    <xf numFmtId="0" fontId="33" fillId="0" borderId="1" xfId="0" applyFont="1" applyBorder="1" applyAlignment="1">
      <alignment horizontal="justify" vertical="center"/>
    </xf>
    <xf numFmtId="179" fontId="11" fillId="0" borderId="1" xfId="0" applyNumberFormat="1" applyFont="1" applyBorder="1" applyAlignment="1">
      <alignment horizontal="center" vertical="center" wrapText="1"/>
    </xf>
    <xf numFmtId="0" fontId="12" fillId="0" borderId="1" xfId="0" applyFont="1" applyBorder="1" applyAlignment="1">
      <alignment horizontal="justify" vertical="center"/>
    </xf>
    <xf numFmtId="0" fontId="33"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79" fontId="9" fillId="0" borderId="1"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179" fontId="33"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7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7" fillId="0" borderId="1"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37" fillId="0" borderId="2"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79" fontId="4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NumberFormat="1" applyFont="1" applyFill="1" applyBorder="1" applyAlignment="1">
      <alignment horizontal="center" vertical="center" wrapText="1"/>
    </xf>
    <xf numFmtId="0" fontId="46" fillId="0" borderId="1" xfId="0" applyFont="1" applyBorder="1" applyAlignment="1">
      <alignment horizontal="center" vertical="center"/>
    </xf>
    <xf numFmtId="0" fontId="41"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16" fillId="0" borderId="0" xfId="0" applyFont="1" applyFill="1" applyAlignment="1">
      <alignment horizontal="center" vertical="center"/>
    </xf>
    <xf numFmtId="0" fontId="23" fillId="0" borderId="0" xfId="0" applyFont="1" applyAlignment="1">
      <alignment horizontal="left" vertical="center"/>
    </xf>
    <xf numFmtId="0" fontId="17" fillId="2" borderId="20"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58" fontId="20" fillId="0" borderId="5" xfId="0" applyNumberFormat="1" applyFont="1" applyFill="1" applyBorder="1" applyAlignment="1">
      <alignment horizontal="center" vertical="center"/>
    </xf>
    <xf numFmtId="58" fontId="20" fillId="0" borderId="21" xfId="0" applyNumberFormat="1" applyFont="1" applyFill="1" applyBorder="1" applyAlignment="1">
      <alignment horizontal="center" vertical="center"/>
    </xf>
    <xf numFmtId="58" fontId="20" fillId="0" borderId="7"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20" fillId="0" borderId="16"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6"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3" fillId="0" borderId="0" xfId="0" applyFont="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cellXfs>
  <cellStyles count="1">
    <cellStyle name="常规" xfId="0" builtinId="0"/>
  </cellStyles>
  <dxfs count="21">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s>
  <tableStyles count="0" defaultTableStyle="TableStyleMedium2"/>
  <colors>
    <mruColors>
      <color rgb="FFD37A23"/>
      <color rgb="FFC65911"/>
      <color rgb="FFED78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topLeftCell="A9" workbookViewId="0">
      <selection activeCell="C4" sqref="C4"/>
    </sheetView>
  </sheetViews>
  <sheetFormatPr defaultColWidth="9" defaultRowHeight="30" customHeight="1"/>
  <cols>
    <col min="1" max="1" width="0.625" customWidth="1"/>
    <col min="2" max="2" width="6.75" customWidth="1"/>
    <col min="3" max="3" width="22.75" customWidth="1"/>
    <col min="4" max="4" width="14.625" style="55" customWidth="1"/>
    <col min="5" max="5" width="14.75" customWidth="1"/>
    <col min="6" max="6" width="14.625" style="1" customWidth="1"/>
    <col min="7" max="8" width="21.125" style="56" customWidth="1"/>
    <col min="9" max="13" width="14.625" style="1" customWidth="1"/>
    <col min="14" max="14" width="11.75" style="57" customWidth="1"/>
    <col min="15" max="15" width="12.125" style="57" customWidth="1"/>
    <col min="16" max="16" width="11.75" style="1" customWidth="1"/>
    <col min="17" max="17" width="15.5" style="1" customWidth="1"/>
    <col min="18" max="18" width="21.875" style="1" customWidth="1"/>
    <col min="19" max="19" width="11.375" style="1" customWidth="1"/>
    <col min="20" max="20" width="9.375" style="1" customWidth="1"/>
    <col min="21" max="21" width="9.625" style="1" customWidth="1"/>
    <col min="22" max="22" width="5.75" style="1" customWidth="1"/>
    <col min="23" max="53" width="3.125" style="1" customWidth="1"/>
    <col min="54" max="16384" width="9" style="1"/>
  </cols>
  <sheetData>
    <row r="1" spans="1:53" ht="57" customHeight="1">
      <c r="A1" s="1"/>
      <c r="B1" s="168" t="s">
        <v>0</v>
      </c>
      <c r="C1" s="168"/>
      <c r="D1" s="169"/>
      <c r="E1" s="168"/>
      <c r="F1" s="168"/>
      <c r="G1" s="170"/>
      <c r="H1" s="170"/>
      <c r="I1" s="168"/>
      <c r="J1" s="168"/>
      <c r="K1" s="168"/>
      <c r="L1" s="168"/>
      <c r="M1" s="168"/>
      <c r="N1" s="169"/>
      <c r="O1" s="169"/>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row>
    <row r="2" spans="1:53" ht="24" customHeight="1">
      <c r="A2" s="1"/>
      <c r="B2" s="58"/>
      <c r="C2" s="59" t="s">
        <v>1</v>
      </c>
      <c r="D2" s="57"/>
      <c r="E2" s="1"/>
      <c r="Q2" s="94" t="s">
        <v>2</v>
      </c>
      <c r="R2" s="95">
        <v>3</v>
      </c>
      <c r="S2" s="96"/>
      <c r="T2" s="96"/>
      <c r="U2" s="2"/>
      <c r="V2" s="171" t="s">
        <v>3</v>
      </c>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28"/>
      <c r="AW2" s="28"/>
      <c r="AX2" s="28"/>
      <c r="AY2" s="28"/>
      <c r="AZ2" s="28"/>
      <c r="BA2" s="28"/>
    </row>
    <row r="3" spans="1:53" s="2" customFormat="1" ht="94.5" customHeight="1">
      <c r="A3" s="60"/>
      <c r="B3" s="61" t="s">
        <v>4</v>
      </c>
      <c r="C3" s="62" t="s">
        <v>5</v>
      </c>
      <c r="D3" s="63" t="s">
        <v>6</v>
      </c>
      <c r="E3" s="64" t="s">
        <v>7</v>
      </c>
      <c r="F3" s="64" t="s">
        <v>8</v>
      </c>
      <c r="G3" s="64" t="s">
        <v>9</v>
      </c>
      <c r="H3" s="65" t="s">
        <v>10</v>
      </c>
      <c r="I3" s="64" t="s">
        <v>11</v>
      </c>
      <c r="J3" s="64" t="s">
        <v>12</v>
      </c>
      <c r="K3" s="172" t="s">
        <v>13</v>
      </c>
      <c r="L3" s="173"/>
      <c r="M3" s="64" t="s">
        <v>14</v>
      </c>
      <c r="N3" s="64" t="s">
        <v>15</v>
      </c>
      <c r="O3" s="64" t="s">
        <v>16</v>
      </c>
      <c r="P3" s="64" t="s">
        <v>17</v>
      </c>
      <c r="Q3" s="62" t="s">
        <v>18</v>
      </c>
      <c r="R3" s="62" t="s">
        <v>19</v>
      </c>
      <c r="S3" s="62" t="s">
        <v>20</v>
      </c>
      <c r="T3" s="97" t="s">
        <v>21</v>
      </c>
      <c r="U3" s="97" t="s">
        <v>22</v>
      </c>
      <c r="V3" s="97" t="s">
        <v>23</v>
      </c>
      <c r="W3" s="98">
        <v>1</v>
      </c>
      <c r="X3" s="98">
        <v>2</v>
      </c>
      <c r="Y3" s="98">
        <v>3</v>
      </c>
      <c r="Z3" s="98">
        <v>4</v>
      </c>
      <c r="AA3" s="98">
        <v>5</v>
      </c>
      <c r="AB3" s="98">
        <v>6</v>
      </c>
      <c r="AC3" s="98">
        <v>7</v>
      </c>
      <c r="AD3" s="98">
        <v>8</v>
      </c>
      <c r="AE3" s="98">
        <v>9</v>
      </c>
      <c r="AF3" s="98">
        <v>10</v>
      </c>
      <c r="AG3" s="98">
        <v>11</v>
      </c>
      <c r="AH3" s="98">
        <v>12</v>
      </c>
      <c r="AI3" s="98">
        <v>13</v>
      </c>
      <c r="AJ3" s="98">
        <v>14</v>
      </c>
      <c r="AK3" s="98">
        <v>15</v>
      </c>
      <c r="AL3" s="98">
        <v>16</v>
      </c>
      <c r="AM3" s="98">
        <v>17</v>
      </c>
      <c r="AN3" s="98">
        <v>18</v>
      </c>
      <c r="AO3" s="98">
        <v>19</v>
      </c>
      <c r="AP3" s="98">
        <v>20</v>
      </c>
      <c r="AQ3" s="98">
        <v>21</v>
      </c>
      <c r="AR3" s="98">
        <v>22</v>
      </c>
      <c r="AS3" s="98">
        <v>23</v>
      </c>
      <c r="AT3" s="98">
        <v>24</v>
      </c>
      <c r="AU3" s="98">
        <v>25</v>
      </c>
      <c r="AV3" s="98">
        <v>26</v>
      </c>
      <c r="AW3" s="98">
        <v>27</v>
      </c>
      <c r="AX3" s="98">
        <v>28</v>
      </c>
      <c r="AY3" s="98">
        <v>29</v>
      </c>
      <c r="AZ3" s="98">
        <v>30</v>
      </c>
      <c r="BA3" s="122">
        <v>31</v>
      </c>
    </row>
    <row r="4" spans="1:53" s="3" customFormat="1" ht="31.7" hidden="1" customHeight="1">
      <c r="B4" s="66">
        <v>1</v>
      </c>
      <c r="C4" s="37" t="s">
        <v>24</v>
      </c>
      <c r="D4" s="67"/>
      <c r="E4" s="187" t="s">
        <v>25</v>
      </c>
      <c r="F4" s="68" t="s">
        <v>26</v>
      </c>
      <c r="G4" s="69" t="s">
        <v>27</v>
      </c>
      <c r="H4" s="69" t="s">
        <v>28</v>
      </c>
      <c r="I4" s="79"/>
      <c r="J4" s="79"/>
      <c r="K4" s="66"/>
      <c r="L4" s="66"/>
      <c r="M4" s="79"/>
      <c r="N4" s="79"/>
      <c r="O4" s="79"/>
      <c r="P4" s="79"/>
      <c r="Q4" s="66"/>
      <c r="R4" s="66"/>
      <c r="S4" s="66"/>
      <c r="T4" s="66"/>
      <c r="U4" s="67"/>
      <c r="V4" s="66"/>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123"/>
    </row>
    <row r="5" spans="1:53" s="54" customFormat="1" ht="55.5" hidden="1" customHeight="1">
      <c r="A5" s="70"/>
      <c r="B5" s="66">
        <v>2</v>
      </c>
      <c r="C5" s="71" t="s">
        <v>29</v>
      </c>
      <c r="D5" s="72"/>
      <c r="E5" s="182"/>
      <c r="F5" s="74" t="s">
        <v>30</v>
      </c>
      <c r="G5" s="75" t="s">
        <v>31</v>
      </c>
      <c r="H5" s="75" t="s">
        <v>32</v>
      </c>
      <c r="I5" s="85"/>
      <c r="J5" s="85"/>
      <c r="K5" s="81"/>
      <c r="L5" s="81"/>
      <c r="M5" s="85"/>
      <c r="N5" s="86">
        <v>44624</v>
      </c>
      <c r="O5" s="87">
        <v>44631</v>
      </c>
      <c r="P5" s="85"/>
      <c r="Q5" s="81"/>
      <c r="R5" s="81"/>
      <c r="S5" s="100"/>
      <c r="T5" s="100"/>
      <c r="U5" s="100"/>
      <c r="V5" s="48">
        <v>20</v>
      </c>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24"/>
    </row>
    <row r="6" spans="1:53" s="54" customFormat="1" ht="38.25" customHeight="1">
      <c r="A6" s="70"/>
      <c r="B6" s="66">
        <v>3</v>
      </c>
      <c r="C6" s="76" t="s">
        <v>29</v>
      </c>
      <c r="D6" s="67"/>
      <c r="E6" s="183"/>
      <c r="F6" s="78" t="s">
        <v>33</v>
      </c>
      <c r="G6" s="69" t="s">
        <v>34</v>
      </c>
      <c r="H6" s="69" t="s">
        <v>35</v>
      </c>
      <c r="I6" s="79"/>
      <c r="J6" s="79"/>
      <c r="K6" s="66"/>
      <c r="L6" s="66"/>
      <c r="M6" s="79"/>
      <c r="N6" s="88">
        <v>44624</v>
      </c>
      <c r="O6" s="89">
        <v>44631</v>
      </c>
      <c r="P6" s="79"/>
      <c r="Q6" s="66"/>
      <c r="R6" s="66"/>
      <c r="S6" s="100"/>
      <c r="T6" s="100"/>
      <c r="U6" s="100"/>
      <c r="V6" s="48">
        <v>60</v>
      </c>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24"/>
    </row>
    <row r="7" spans="1:53" s="54" customFormat="1" ht="41.25" customHeight="1">
      <c r="A7" s="70"/>
      <c r="B7" s="66">
        <v>4</v>
      </c>
      <c r="C7" s="76" t="s">
        <v>36</v>
      </c>
      <c r="D7" s="66"/>
      <c r="E7" s="79"/>
      <c r="F7" s="79" t="s">
        <v>37</v>
      </c>
      <c r="G7" s="69" t="s">
        <v>38</v>
      </c>
      <c r="H7" s="69" t="s">
        <v>39</v>
      </c>
      <c r="I7" s="79"/>
      <c r="J7" s="79"/>
      <c r="K7" s="66"/>
      <c r="L7" s="66"/>
      <c r="M7" s="79"/>
      <c r="N7" s="88">
        <v>44628</v>
      </c>
      <c r="O7" s="89">
        <v>44634</v>
      </c>
      <c r="P7" s="79"/>
      <c r="Q7" s="66"/>
      <c r="R7" s="66"/>
      <c r="S7" s="100"/>
      <c r="T7" s="100"/>
      <c r="U7" s="100"/>
      <c r="V7" s="48">
        <v>20</v>
      </c>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24"/>
    </row>
    <row r="8" spans="1:53" s="54" customFormat="1" ht="42.75" customHeight="1">
      <c r="A8" s="70"/>
      <c r="B8" s="66">
        <v>5</v>
      </c>
      <c r="C8" s="76" t="s">
        <v>29</v>
      </c>
      <c r="D8" s="66"/>
      <c r="E8" s="182" t="s">
        <v>25</v>
      </c>
      <c r="F8" s="79" t="s">
        <v>40</v>
      </c>
      <c r="G8" s="69" t="s">
        <v>41</v>
      </c>
      <c r="H8" s="69" t="s">
        <v>42</v>
      </c>
      <c r="I8" s="79"/>
      <c r="J8" s="79"/>
      <c r="K8" s="66"/>
      <c r="L8" s="66"/>
      <c r="M8" s="79"/>
      <c r="N8" s="88">
        <v>44628</v>
      </c>
      <c r="O8" s="89">
        <v>44634</v>
      </c>
      <c r="P8" s="79"/>
      <c r="Q8" s="66"/>
      <c r="R8" s="66"/>
      <c r="S8" s="100"/>
      <c r="T8" s="100"/>
      <c r="U8" s="100"/>
      <c r="V8" s="48">
        <v>20</v>
      </c>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24"/>
    </row>
    <row r="9" spans="1:53" s="54" customFormat="1" ht="32.25" customHeight="1">
      <c r="A9" s="70"/>
      <c r="B9" s="66">
        <v>6</v>
      </c>
      <c r="C9" s="76" t="s">
        <v>29</v>
      </c>
      <c r="D9" s="66"/>
      <c r="E9" s="182"/>
      <c r="F9" s="69" t="s">
        <v>43</v>
      </c>
      <c r="G9" s="69" t="s">
        <v>44</v>
      </c>
      <c r="H9" s="69" t="s">
        <v>45</v>
      </c>
      <c r="I9" s="79"/>
      <c r="J9" s="79"/>
      <c r="K9" s="66"/>
      <c r="L9" s="66"/>
      <c r="M9" s="79"/>
      <c r="N9" s="88">
        <v>44631</v>
      </c>
      <c r="O9" s="89">
        <v>44634</v>
      </c>
      <c r="P9" s="79"/>
      <c r="Q9" s="66"/>
      <c r="R9" s="66"/>
      <c r="S9" s="100"/>
      <c r="T9" s="100"/>
      <c r="U9" s="100"/>
      <c r="V9" s="48">
        <v>13</v>
      </c>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24"/>
    </row>
    <row r="10" spans="1:53" s="54" customFormat="1" ht="63" customHeight="1">
      <c r="A10" s="70"/>
      <c r="B10" s="66">
        <v>7</v>
      </c>
      <c r="C10" s="76" t="s">
        <v>29</v>
      </c>
      <c r="D10" s="66"/>
      <c r="E10" s="182"/>
      <c r="F10" s="79" t="s">
        <v>46</v>
      </c>
      <c r="G10" s="69" t="s">
        <v>47</v>
      </c>
      <c r="H10" s="69" t="s">
        <v>45</v>
      </c>
      <c r="I10" s="79"/>
      <c r="J10" s="79"/>
      <c r="K10" s="66"/>
      <c r="L10" s="66"/>
      <c r="M10" s="79"/>
      <c r="N10" s="88">
        <v>44631</v>
      </c>
      <c r="O10" s="89">
        <v>44634</v>
      </c>
      <c r="P10" s="79"/>
      <c r="Q10" s="66"/>
      <c r="R10" s="66"/>
      <c r="S10" s="100"/>
      <c r="T10" s="100"/>
      <c r="U10" s="100"/>
      <c r="V10" s="48">
        <v>15</v>
      </c>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24"/>
    </row>
    <row r="11" spans="1:53" s="54" customFormat="1" ht="49.5" customHeight="1">
      <c r="A11" s="70"/>
      <c r="B11" s="66">
        <v>8</v>
      </c>
      <c r="C11" s="76" t="s">
        <v>48</v>
      </c>
      <c r="D11" s="66"/>
      <c r="E11" s="182"/>
      <c r="F11" s="79" t="s">
        <v>49</v>
      </c>
      <c r="G11" s="69" t="s">
        <v>50</v>
      </c>
      <c r="H11" s="69" t="s">
        <v>51</v>
      </c>
      <c r="I11" s="79"/>
      <c r="J11" s="79"/>
      <c r="K11" s="66"/>
      <c r="L11" s="66"/>
      <c r="M11" s="79"/>
      <c r="N11" s="88">
        <v>44631</v>
      </c>
      <c r="O11" s="89">
        <v>44634</v>
      </c>
      <c r="P11" s="79"/>
      <c r="Q11" s="66"/>
      <c r="R11" s="66"/>
      <c r="S11" s="100"/>
      <c r="T11" s="100"/>
      <c r="U11" s="100"/>
      <c r="V11" s="48">
        <v>20</v>
      </c>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24"/>
    </row>
    <row r="12" spans="1:53" s="54" customFormat="1" ht="42" customHeight="1">
      <c r="A12" s="70"/>
      <c r="B12" s="66">
        <v>9</v>
      </c>
      <c r="C12" s="76" t="s">
        <v>48</v>
      </c>
      <c r="D12" s="66"/>
      <c r="E12" s="182"/>
      <c r="F12" s="79" t="s">
        <v>52</v>
      </c>
      <c r="G12" s="69" t="s">
        <v>53</v>
      </c>
      <c r="H12" s="69" t="s">
        <v>54</v>
      </c>
      <c r="I12" s="79"/>
      <c r="J12" s="79"/>
      <c r="K12" s="66"/>
      <c r="L12" s="66"/>
      <c r="M12" s="79"/>
      <c r="N12" s="88">
        <v>44631</v>
      </c>
      <c r="O12" s="89">
        <v>44634</v>
      </c>
      <c r="P12" s="79"/>
      <c r="Q12" s="66"/>
      <c r="R12" s="66"/>
      <c r="S12" s="100"/>
      <c r="T12" s="100"/>
      <c r="U12" s="100"/>
      <c r="V12" s="48">
        <v>30</v>
      </c>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24"/>
    </row>
    <row r="13" spans="1:53" s="54" customFormat="1" ht="48.75" customHeight="1">
      <c r="A13" s="70"/>
      <c r="B13" s="66">
        <v>10</v>
      </c>
      <c r="C13" s="76" t="s">
        <v>48</v>
      </c>
      <c r="D13" s="66"/>
      <c r="E13" s="182"/>
      <c r="F13" s="79" t="s">
        <v>55</v>
      </c>
      <c r="G13" s="69" t="s">
        <v>56</v>
      </c>
      <c r="H13" s="75" t="s">
        <v>57</v>
      </c>
      <c r="I13" s="79"/>
      <c r="J13" s="79"/>
      <c r="K13" s="66"/>
      <c r="L13" s="66"/>
      <c r="M13" s="79"/>
      <c r="N13" s="88">
        <v>44631</v>
      </c>
      <c r="O13" s="89">
        <v>44634</v>
      </c>
      <c r="P13" s="79"/>
      <c r="Q13" s="66"/>
      <c r="R13" s="66"/>
      <c r="S13" s="100"/>
      <c r="T13" s="100"/>
      <c r="U13" s="100"/>
      <c r="V13" s="48">
        <v>20</v>
      </c>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24"/>
    </row>
    <row r="14" spans="1:53" s="54" customFormat="1" ht="36.75" customHeight="1">
      <c r="A14" s="70"/>
      <c r="B14" s="66">
        <v>11</v>
      </c>
      <c r="C14" s="76" t="s">
        <v>29</v>
      </c>
      <c r="D14" s="66"/>
      <c r="E14" s="182"/>
      <c r="F14" s="79" t="s">
        <v>58</v>
      </c>
      <c r="G14" s="69" t="s">
        <v>59</v>
      </c>
      <c r="H14" s="69" t="s">
        <v>60</v>
      </c>
      <c r="I14" s="79"/>
      <c r="J14" s="79"/>
      <c r="K14" s="66"/>
      <c r="L14" s="66"/>
      <c r="M14" s="79"/>
      <c r="N14" s="88">
        <v>44628</v>
      </c>
      <c r="O14" s="89">
        <v>44634</v>
      </c>
      <c r="P14" s="79"/>
      <c r="Q14" s="66"/>
      <c r="R14" s="66"/>
      <c r="S14" s="100"/>
      <c r="T14" s="100"/>
      <c r="U14" s="100"/>
      <c r="V14" s="48">
        <v>6</v>
      </c>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24"/>
    </row>
    <row r="15" spans="1:53" s="54" customFormat="1" ht="45" customHeight="1">
      <c r="A15" s="70"/>
      <c r="B15" s="66">
        <v>12</v>
      </c>
      <c r="C15" s="76" t="s">
        <v>29</v>
      </c>
      <c r="D15" s="66"/>
      <c r="E15" s="182"/>
      <c r="F15" s="79" t="s">
        <v>61</v>
      </c>
      <c r="G15" s="69" t="s">
        <v>62</v>
      </c>
      <c r="H15" s="69" t="s">
        <v>60</v>
      </c>
      <c r="I15" s="79"/>
      <c r="J15" s="79"/>
      <c r="K15" s="66"/>
      <c r="L15" s="66"/>
      <c r="M15" s="79"/>
      <c r="N15" s="88">
        <v>44628</v>
      </c>
      <c r="O15" s="89">
        <v>44634</v>
      </c>
      <c r="P15" s="79"/>
      <c r="Q15" s="66"/>
      <c r="R15" s="66"/>
      <c r="S15" s="102"/>
      <c r="T15" s="103"/>
      <c r="U15" s="103"/>
      <c r="V15" s="48">
        <v>6</v>
      </c>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24"/>
    </row>
    <row r="16" spans="1:53" ht="48.75" customHeight="1">
      <c r="A16" s="1"/>
      <c r="B16" s="174">
        <v>13</v>
      </c>
      <c r="C16" s="182" t="s">
        <v>63</v>
      </c>
      <c r="D16" s="80"/>
      <c r="E16" s="182"/>
      <c r="F16" s="176" t="s">
        <v>64</v>
      </c>
      <c r="G16" s="188" t="s">
        <v>65</v>
      </c>
      <c r="H16" s="191" t="s">
        <v>66</v>
      </c>
      <c r="I16" s="73"/>
      <c r="J16" s="73"/>
      <c r="K16" s="73"/>
      <c r="L16" s="73"/>
      <c r="M16" s="73"/>
      <c r="N16" s="179">
        <v>44631</v>
      </c>
      <c r="O16" s="179">
        <v>44637</v>
      </c>
      <c r="P16" s="73"/>
      <c r="Q16" s="182" t="s">
        <v>67</v>
      </c>
      <c r="R16" s="182"/>
      <c r="S16" s="102"/>
      <c r="T16" s="103"/>
      <c r="U16" s="103"/>
      <c r="V16" s="104"/>
      <c r="W16" s="105"/>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25"/>
    </row>
    <row r="17" spans="2:53" s="1" customFormat="1" ht="45" customHeight="1">
      <c r="B17" s="175"/>
      <c r="C17" s="183"/>
      <c r="D17" s="82"/>
      <c r="E17" s="183"/>
      <c r="F17" s="177"/>
      <c r="G17" s="189"/>
      <c r="H17" s="192"/>
      <c r="I17" s="77"/>
      <c r="J17" s="77"/>
      <c r="K17" s="77"/>
      <c r="L17" s="77"/>
      <c r="M17" s="77"/>
      <c r="N17" s="180"/>
      <c r="O17" s="180"/>
      <c r="P17" s="77"/>
      <c r="Q17" s="183"/>
      <c r="R17" s="183"/>
      <c r="S17" s="107" t="s">
        <v>68</v>
      </c>
      <c r="T17" s="108">
        <v>19</v>
      </c>
      <c r="U17" s="108">
        <v>8</v>
      </c>
      <c r="V17" s="109">
        <f>U17-T17+31</f>
        <v>20</v>
      </c>
      <c r="W17" s="110"/>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26"/>
    </row>
    <row r="18" spans="2:53" s="1" customFormat="1" ht="42.75" customHeight="1">
      <c r="B18" s="174">
        <v>14</v>
      </c>
      <c r="C18" s="178" t="s">
        <v>69</v>
      </c>
      <c r="D18" s="83"/>
      <c r="E18" s="184" t="s">
        <v>25</v>
      </c>
      <c r="F18" s="178" t="s">
        <v>70</v>
      </c>
      <c r="G18" s="190" t="s">
        <v>71</v>
      </c>
      <c r="H18" s="185" t="s">
        <v>72</v>
      </c>
      <c r="I18" s="84"/>
      <c r="J18" s="84"/>
      <c r="K18" s="84"/>
      <c r="L18" s="84"/>
      <c r="M18" s="90"/>
      <c r="N18" s="181">
        <v>44638</v>
      </c>
      <c r="O18" s="181">
        <v>44638</v>
      </c>
      <c r="P18" s="91"/>
      <c r="Q18" s="184" t="s">
        <v>73</v>
      </c>
      <c r="R18" s="178"/>
      <c r="S18" s="102" t="s">
        <v>74</v>
      </c>
      <c r="T18" s="112">
        <v>18</v>
      </c>
      <c r="U18" s="112">
        <v>25</v>
      </c>
      <c r="V18" s="113">
        <f t="shared" ref="V18:V23" si="0">U18-T18+1</f>
        <v>8</v>
      </c>
      <c r="W18" s="114"/>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27"/>
    </row>
    <row r="19" spans="2:53" s="1" customFormat="1" ht="58.5" customHeight="1">
      <c r="B19" s="175"/>
      <c r="C19" s="177"/>
      <c r="D19" s="82"/>
      <c r="E19" s="183"/>
      <c r="F19" s="177"/>
      <c r="G19" s="189"/>
      <c r="H19" s="189"/>
      <c r="I19" s="77"/>
      <c r="J19" s="77"/>
      <c r="K19" s="77"/>
      <c r="L19" s="77"/>
      <c r="M19" s="92"/>
      <c r="N19" s="181"/>
      <c r="O19" s="181"/>
      <c r="P19" s="93"/>
      <c r="Q19" s="183"/>
      <c r="R19" s="177"/>
      <c r="S19" s="107" t="s">
        <v>68</v>
      </c>
      <c r="T19" s="108">
        <v>18</v>
      </c>
      <c r="U19" s="108">
        <v>25</v>
      </c>
      <c r="V19" s="109">
        <f t="shared" si="0"/>
        <v>8</v>
      </c>
      <c r="W19" s="110"/>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26"/>
    </row>
    <row r="20" spans="2:53" s="1" customFormat="1" ht="58.5" customHeight="1">
      <c r="B20" s="174">
        <v>15</v>
      </c>
      <c r="C20" s="184" t="s">
        <v>75</v>
      </c>
      <c r="D20" s="84"/>
      <c r="E20" s="184" t="s">
        <v>76</v>
      </c>
      <c r="F20" s="178" t="s">
        <v>77</v>
      </c>
      <c r="G20" s="185" t="s">
        <v>78</v>
      </c>
      <c r="H20" s="185" t="s">
        <v>79</v>
      </c>
      <c r="I20" s="84"/>
      <c r="J20" s="84"/>
      <c r="K20" s="84"/>
      <c r="L20" s="84"/>
      <c r="M20" s="90"/>
      <c r="N20" s="181">
        <v>44634</v>
      </c>
      <c r="O20" s="181">
        <v>44638</v>
      </c>
      <c r="P20" s="91"/>
      <c r="Q20" s="184" t="s">
        <v>80</v>
      </c>
      <c r="R20" s="178"/>
      <c r="S20" s="102" t="s">
        <v>74</v>
      </c>
      <c r="T20" s="112">
        <v>15</v>
      </c>
      <c r="U20" s="112">
        <v>27</v>
      </c>
      <c r="V20" s="113">
        <f t="shared" si="0"/>
        <v>13</v>
      </c>
      <c r="W20" s="114"/>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27"/>
    </row>
    <row r="21" spans="2:53" s="1" customFormat="1" ht="47.25" customHeight="1">
      <c r="B21" s="175"/>
      <c r="C21" s="183"/>
      <c r="D21" s="77"/>
      <c r="E21" s="183"/>
      <c r="F21" s="177"/>
      <c r="G21" s="189"/>
      <c r="H21" s="193"/>
      <c r="I21" s="77"/>
      <c r="J21" s="77"/>
      <c r="K21" s="77"/>
      <c r="L21" s="77"/>
      <c r="M21" s="92"/>
      <c r="N21" s="181"/>
      <c r="O21" s="181"/>
      <c r="P21" s="93"/>
      <c r="Q21" s="183"/>
      <c r="R21" s="177"/>
      <c r="S21" s="107" t="s">
        <v>68</v>
      </c>
      <c r="T21" s="108">
        <v>19</v>
      </c>
      <c r="U21" s="108">
        <v>28</v>
      </c>
      <c r="V21" s="109">
        <f t="shared" si="0"/>
        <v>10</v>
      </c>
      <c r="W21" s="110"/>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26"/>
    </row>
    <row r="22" spans="2:53" s="1" customFormat="1" ht="42" customHeight="1">
      <c r="B22" s="174">
        <v>16</v>
      </c>
      <c r="C22" s="184" t="s">
        <v>81</v>
      </c>
      <c r="D22" s="84"/>
      <c r="E22" s="184" t="s">
        <v>25</v>
      </c>
      <c r="F22" s="178" t="s">
        <v>82</v>
      </c>
      <c r="G22" s="185" t="s">
        <v>83</v>
      </c>
      <c r="H22" s="185" t="s">
        <v>84</v>
      </c>
      <c r="I22" s="84"/>
      <c r="J22" s="84"/>
      <c r="K22" s="84"/>
      <c r="L22" s="84"/>
      <c r="M22" s="90"/>
      <c r="N22" s="181">
        <v>44634</v>
      </c>
      <c r="O22" s="181">
        <v>44638</v>
      </c>
      <c r="P22" s="84"/>
      <c r="Q22" s="184" t="s">
        <v>85</v>
      </c>
      <c r="R22" s="184" t="s">
        <v>86</v>
      </c>
      <c r="S22" s="102" t="s">
        <v>74</v>
      </c>
      <c r="T22" s="112">
        <v>16</v>
      </c>
      <c r="U22" s="112">
        <v>30</v>
      </c>
      <c r="V22" s="113">
        <f t="shared" si="0"/>
        <v>15</v>
      </c>
      <c r="W22" s="114"/>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27"/>
    </row>
    <row r="23" spans="2:53" s="1" customFormat="1" ht="39.75" customHeight="1">
      <c r="B23" s="175"/>
      <c r="C23" s="183"/>
      <c r="D23" s="77"/>
      <c r="E23" s="183"/>
      <c r="F23" s="177"/>
      <c r="G23" s="189"/>
      <c r="H23" s="193"/>
      <c r="I23" s="77"/>
      <c r="J23" s="77"/>
      <c r="K23" s="77"/>
      <c r="L23" s="77"/>
      <c r="M23" s="92"/>
      <c r="N23" s="181"/>
      <c r="O23" s="181"/>
      <c r="P23" s="77"/>
      <c r="Q23" s="183"/>
      <c r="R23" s="183"/>
      <c r="S23" s="107" t="s">
        <v>68</v>
      </c>
      <c r="T23" s="108">
        <v>19</v>
      </c>
      <c r="U23" s="108">
        <v>31</v>
      </c>
      <c r="V23" s="109">
        <f t="shared" si="0"/>
        <v>13</v>
      </c>
      <c r="W23" s="110"/>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26"/>
    </row>
    <row r="24" spans="2:53" s="1" customFormat="1" ht="42.75" customHeight="1">
      <c r="B24" s="174">
        <v>17</v>
      </c>
      <c r="C24" s="184" t="s">
        <v>81</v>
      </c>
      <c r="D24" s="84"/>
      <c r="E24" s="184" t="s">
        <v>25</v>
      </c>
      <c r="F24" s="178" t="s">
        <v>87</v>
      </c>
      <c r="G24" s="185" t="s">
        <v>88</v>
      </c>
      <c r="H24" s="185" t="s">
        <v>89</v>
      </c>
      <c r="I24" s="84"/>
      <c r="J24" s="84"/>
      <c r="K24" s="84"/>
      <c r="L24" s="84"/>
      <c r="M24" s="90"/>
      <c r="N24" s="181">
        <v>44634</v>
      </c>
      <c r="O24" s="181">
        <v>44638</v>
      </c>
      <c r="P24" s="84"/>
      <c r="Q24" s="184" t="s">
        <v>90</v>
      </c>
      <c r="R24" s="184" t="s">
        <v>91</v>
      </c>
      <c r="S24" s="102" t="s">
        <v>74</v>
      </c>
      <c r="T24" s="112"/>
      <c r="U24" s="112"/>
      <c r="V24" s="113">
        <v>40</v>
      </c>
      <c r="W24" s="114"/>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27"/>
    </row>
    <row r="25" spans="2:53" s="1" customFormat="1" ht="42.75" customHeight="1">
      <c r="B25" s="175"/>
      <c r="C25" s="183"/>
      <c r="D25" s="77"/>
      <c r="E25" s="183"/>
      <c r="F25" s="177"/>
      <c r="G25" s="189"/>
      <c r="H25" s="193"/>
      <c r="I25" s="77"/>
      <c r="J25" s="77"/>
      <c r="K25" s="77"/>
      <c r="L25" s="77"/>
      <c r="M25" s="92"/>
      <c r="N25" s="181"/>
      <c r="O25" s="181"/>
      <c r="P25" s="77"/>
      <c r="Q25" s="183"/>
      <c r="R25" s="183"/>
      <c r="S25" s="107" t="s">
        <v>68</v>
      </c>
      <c r="T25" s="108">
        <v>20</v>
      </c>
      <c r="U25" s="108">
        <v>9</v>
      </c>
      <c r="V25" s="109">
        <f>U25-T25+1+30</f>
        <v>20</v>
      </c>
      <c r="W25" s="110"/>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26"/>
    </row>
    <row r="26" spans="2:53" s="1" customFormat="1" ht="42" customHeight="1">
      <c r="B26" s="174">
        <v>18</v>
      </c>
      <c r="C26" s="184" t="s">
        <v>92</v>
      </c>
      <c r="D26" s="84"/>
      <c r="E26" s="184" t="s">
        <v>25</v>
      </c>
      <c r="F26" s="178" t="s">
        <v>93</v>
      </c>
      <c r="G26" s="185" t="s">
        <v>94</v>
      </c>
      <c r="H26" s="185" t="s">
        <v>95</v>
      </c>
      <c r="I26" s="84"/>
      <c r="J26" s="84"/>
      <c r="K26" s="84"/>
      <c r="L26" s="84"/>
      <c r="M26" s="90"/>
      <c r="N26" s="181">
        <v>44634</v>
      </c>
      <c r="O26" s="181">
        <v>44638</v>
      </c>
      <c r="P26" s="84"/>
      <c r="Q26" s="184" t="s">
        <v>96</v>
      </c>
      <c r="R26" s="184" t="s">
        <v>91</v>
      </c>
      <c r="S26" s="102" t="s">
        <v>74</v>
      </c>
      <c r="T26" s="112">
        <v>7</v>
      </c>
      <c r="U26" s="112">
        <v>26</v>
      </c>
      <c r="V26" s="113">
        <f>U26-T26+1</f>
        <v>20</v>
      </c>
      <c r="W26" s="114"/>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27"/>
    </row>
    <row r="27" spans="2:53" s="1" customFormat="1" ht="40.5" customHeight="1">
      <c r="B27" s="175"/>
      <c r="C27" s="183"/>
      <c r="D27" s="77"/>
      <c r="E27" s="183"/>
      <c r="F27" s="177"/>
      <c r="G27" s="189"/>
      <c r="H27" s="193"/>
      <c r="I27" s="77"/>
      <c r="J27" s="77"/>
      <c r="K27" s="77"/>
      <c r="L27" s="77"/>
      <c r="M27" s="92"/>
      <c r="N27" s="181"/>
      <c r="O27" s="181"/>
      <c r="P27" s="77"/>
      <c r="Q27" s="183"/>
      <c r="R27" s="183"/>
      <c r="S27" s="107" t="s">
        <v>68</v>
      </c>
      <c r="T27" s="108">
        <v>19</v>
      </c>
      <c r="U27" s="108">
        <v>8</v>
      </c>
      <c r="V27" s="109">
        <f>U27-T27+1+30</f>
        <v>20</v>
      </c>
      <c r="W27" s="110"/>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26"/>
    </row>
    <row r="28" spans="2:53" s="1" customFormat="1" ht="51" customHeight="1">
      <c r="B28" s="174">
        <v>19</v>
      </c>
      <c r="C28" s="184" t="s">
        <v>97</v>
      </c>
      <c r="D28" s="84"/>
      <c r="E28" s="184" t="s">
        <v>25</v>
      </c>
      <c r="F28" s="178" t="s">
        <v>98</v>
      </c>
      <c r="G28" s="185" t="s">
        <v>99</v>
      </c>
      <c r="H28" s="185" t="s">
        <v>100</v>
      </c>
      <c r="I28" s="84"/>
      <c r="J28" s="84"/>
      <c r="K28" s="84"/>
      <c r="L28" s="84"/>
      <c r="M28" s="90"/>
      <c r="N28" s="181">
        <v>44634</v>
      </c>
      <c r="O28" s="181">
        <v>44638</v>
      </c>
      <c r="P28" s="84"/>
      <c r="Q28" s="184" t="s">
        <v>101</v>
      </c>
      <c r="R28" s="184"/>
      <c r="S28" s="102" t="s">
        <v>74</v>
      </c>
      <c r="T28" s="112">
        <v>25</v>
      </c>
      <c r="U28" s="112">
        <v>25</v>
      </c>
      <c r="V28" s="113">
        <f>U28-T28+1+27</f>
        <v>28</v>
      </c>
      <c r="W28" s="114"/>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27"/>
    </row>
    <row r="29" spans="2:53" s="1" customFormat="1" ht="72.75" customHeight="1">
      <c r="B29" s="175"/>
      <c r="C29" s="183"/>
      <c r="D29" s="77"/>
      <c r="E29" s="183"/>
      <c r="F29" s="177"/>
      <c r="G29" s="189"/>
      <c r="H29" s="193"/>
      <c r="I29" s="77"/>
      <c r="J29" s="77"/>
      <c r="K29" s="77"/>
      <c r="L29" s="77"/>
      <c r="M29" s="92"/>
      <c r="N29" s="181"/>
      <c r="O29" s="181"/>
      <c r="P29" s="77"/>
      <c r="Q29" s="183"/>
      <c r="R29" s="183"/>
      <c r="S29" s="107" t="s">
        <v>68</v>
      </c>
      <c r="T29" s="108">
        <v>19</v>
      </c>
      <c r="U29" s="108">
        <v>3</v>
      </c>
      <c r="V29" s="109">
        <f>U29-T29+1+30</f>
        <v>15</v>
      </c>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26"/>
    </row>
    <row r="30" spans="2:53" s="1" customFormat="1" ht="66" customHeight="1">
      <c r="B30" s="174">
        <v>20</v>
      </c>
      <c r="C30" s="184" t="s">
        <v>102</v>
      </c>
      <c r="D30" s="84"/>
      <c r="E30" s="184" t="s">
        <v>25</v>
      </c>
      <c r="F30" s="178" t="s">
        <v>103</v>
      </c>
      <c r="G30" s="185" t="s">
        <v>104</v>
      </c>
      <c r="H30" s="185" t="s">
        <v>105</v>
      </c>
      <c r="I30" s="84"/>
      <c r="J30" s="84"/>
      <c r="K30" s="84"/>
      <c r="L30" s="84"/>
      <c r="M30" s="90"/>
      <c r="N30" s="181">
        <v>44634</v>
      </c>
      <c r="O30" s="181">
        <v>44638</v>
      </c>
      <c r="P30" s="84"/>
      <c r="Q30" s="184" t="s">
        <v>106</v>
      </c>
      <c r="R30" s="178"/>
      <c r="S30" s="102" t="s">
        <v>74</v>
      </c>
      <c r="T30" s="112">
        <v>10</v>
      </c>
      <c r="U30" s="112">
        <v>1</v>
      </c>
      <c r="V30" s="113">
        <f>U30-T30+1+30</f>
        <v>22</v>
      </c>
      <c r="W30" s="114"/>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27"/>
    </row>
    <row r="31" spans="2:53" s="1" customFormat="1" ht="44.25" customHeight="1">
      <c r="B31" s="175"/>
      <c r="C31" s="183"/>
      <c r="D31" s="77"/>
      <c r="E31" s="183"/>
      <c r="F31" s="177"/>
      <c r="G31" s="189"/>
      <c r="H31" s="193"/>
      <c r="I31" s="77"/>
      <c r="J31" s="77"/>
      <c r="K31" s="77"/>
      <c r="L31" s="77"/>
      <c r="M31" s="92"/>
      <c r="N31" s="181"/>
      <c r="O31" s="181"/>
      <c r="P31" s="77"/>
      <c r="Q31" s="183"/>
      <c r="R31" s="177"/>
      <c r="S31" s="107" t="s">
        <v>68</v>
      </c>
      <c r="T31" s="108">
        <v>19</v>
      </c>
      <c r="U31" s="108">
        <v>3</v>
      </c>
      <c r="V31" s="109">
        <f>U31-T31+1+30</f>
        <v>15</v>
      </c>
      <c r="W31" s="110"/>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26"/>
    </row>
    <row r="32" spans="2:53" s="1" customFormat="1" ht="50.25" customHeight="1">
      <c r="B32" s="174">
        <v>21</v>
      </c>
      <c r="C32" s="184" t="s">
        <v>107</v>
      </c>
      <c r="D32" s="84"/>
      <c r="E32" s="184" t="s">
        <v>25</v>
      </c>
      <c r="F32" s="178" t="s">
        <v>108</v>
      </c>
      <c r="G32" s="185" t="s">
        <v>109</v>
      </c>
      <c r="H32" s="185" t="s">
        <v>110</v>
      </c>
      <c r="I32" s="84"/>
      <c r="J32" s="84"/>
      <c r="K32" s="84"/>
      <c r="L32" s="84"/>
      <c r="M32" s="90"/>
      <c r="N32" s="181">
        <v>44634</v>
      </c>
      <c r="O32" s="181">
        <v>44638</v>
      </c>
      <c r="P32" s="84"/>
      <c r="Q32" s="184" t="s">
        <v>111</v>
      </c>
      <c r="R32" s="184" t="s">
        <v>91</v>
      </c>
      <c r="S32" s="102" t="s">
        <v>74</v>
      </c>
      <c r="T32" s="112"/>
      <c r="U32" s="112"/>
      <c r="V32" s="113">
        <v>33</v>
      </c>
      <c r="W32" s="116"/>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28"/>
    </row>
    <row r="33" spans="2:53" s="1" customFormat="1" ht="35.25" customHeight="1">
      <c r="B33" s="175"/>
      <c r="C33" s="183"/>
      <c r="D33" s="77"/>
      <c r="E33" s="183"/>
      <c r="F33" s="177"/>
      <c r="G33" s="189"/>
      <c r="H33" s="193"/>
      <c r="I33" s="77"/>
      <c r="J33" s="77"/>
      <c r="K33" s="77"/>
      <c r="L33" s="77"/>
      <c r="M33" s="92"/>
      <c r="N33" s="181"/>
      <c r="O33" s="181"/>
      <c r="P33" s="77"/>
      <c r="Q33" s="183"/>
      <c r="R33" s="183"/>
      <c r="S33" s="107" t="s">
        <v>68</v>
      </c>
      <c r="T33" s="108">
        <v>19</v>
      </c>
      <c r="U33" s="108">
        <v>3</v>
      </c>
      <c r="V33" s="109">
        <f>U33-T33+1+30</f>
        <v>15</v>
      </c>
      <c r="W33" s="110"/>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26"/>
    </row>
    <row r="34" spans="2:53" s="1" customFormat="1" ht="43.5" customHeight="1">
      <c r="B34" s="174">
        <v>22</v>
      </c>
      <c r="C34" s="184" t="s">
        <v>112</v>
      </c>
      <c r="D34" s="84"/>
      <c r="E34" s="184" t="s">
        <v>25</v>
      </c>
      <c r="F34" s="178" t="s">
        <v>113</v>
      </c>
      <c r="G34" s="185" t="s">
        <v>114</v>
      </c>
      <c r="H34" s="185" t="s">
        <v>115</v>
      </c>
      <c r="I34" s="84"/>
      <c r="J34" s="84"/>
      <c r="K34" s="84"/>
      <c r="L34" s="84"/>
      <c r="M34" s="90"/>
      <c r="N34" s="181">
        <v>44634</v>
      </c>
      <c r="O34" s="181">
        <v>44638</v>
      </c>
      <c r="P34" s="84"/>
      <c r="Q34" s="184" t="s">
        <v>116</v>
      </c>
      <c r="R34" s="178"/>
      <c r="S34" s="102" t="s">
        <v>74</v>
      </c>
      <c r="T34" s="112">
        <v>10</v>
      </c>
      <c r="U34" s="112">
        <v>16</v>
      </c>
      <c r="V34" s="113">
        <f>U34-T34+1</f>
        <v>7</v>
      </c>
      <c r="W34" s="116"/>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28"/>
    </row>
    <row r="35" spans="2:53" s="1" customFormat="1" ht="12" customHeight="1">
      <c r="B35" s="175"/>
      <c r="C35" s="183"/>
      <c r="D35" s="77"/>
      <c r="E35" s="183"/>
      <c r="F35" s="177"/>
      <c r="G35" s="189"/>
      <c r="H35" s="193"/>
      <c r="I35" s="77"/>
      <c r="J35" s="77"/>
      <c r="K35" s="77"/>
      <c r="L35" s="77"/>
      <c r="M35" s="92"/>
      <c r="N35" s="181"/>
      <c r="O35" s="181"/>
      <c r="P35" s="77"/>
      <c r="Q35" s="183"/>
      <c r="R35" s="177"/>
      <c r="S35" s="107" t="s">
        <v>68</v>
      </c>
      <c r="T35" s="118">
        <v>19</v>
      </c>
      <c r="U35" s="118">
        <v>25</v>
      </c>
      <c r="V35" s="119">
        <f>U35-T35+1</f>
        <v>7</v>
      </c>
      <c r="W35" s="120"/>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9"/>
    </row>
    <row r="36" spans="2:53" s="1" customFormat="1" ht="21" customHeight="1">
      <c r="B36" s="174">
        <v>23</v>
      </c>
      <c r="C36" s="184" t="s">
        <v>117</v>
      </c>
      <c r="D36" s="84"/>
      <c r="E36" s="184" t="s">
        <v>25</v>
      </c>
      <c r="F36" s="178" t="s">
        <v>118</v>
      </c>
      <c r="G36" s="185" t="s">
        <v>119</v>
      </c>
      <c r="H36" s="185" t="s">
        <v>120</v>
      </c>
      <c r="I36" s="84"/>
      <c r="J36" s="84"/>
      <c r="K36" s="84"/>
      <c r="L36" s="84"/>
      <c r="M36" s="90"/>
      <c r="N36" s="181">
        <v>44634</v>
      </c>
      <c r="O36" s="181">
        <v>44638</v>
      </c>
      <c r="P36" s="84"/>
      <c r="Q36" s="184" t="s">
        <v>121</v>
      </c>
      <c r="R36" s="184" t="s">
        <v>122</v>
      </c>
      <c r="S36" s="102" t="s">
        <v>74</v>
      </c>
      <c r="T36" s="112"/>
      <c r="U36" s="112"/>
      <c r="V36" s="113">
        <v>20</v>
      </c>
      <c r="W36" s="116"/>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28"/>
    </row>
    <row r="37" spans="2:53" s="1" customFormat="1" ht="21" customHeight="1">
      <c r="B37" s="175"/>
      <c r="C37" s="183"/>
      <c r="D37" s="77"/>
      <c r="E37" s="183"/>
      <c r="F37" s="177"/>
      <c r="G37" s="189"/>
      <c r="H37" s="193"/>
      <c r="I37" s="77"/>
      <c r="J37" s="77"/>
      <c r="K37" s="77"/>
      <c r="L37" s="77"/>
      <c r="M37" s="92"/>
      <c r="N37" s="181"/>
      <c r="O37" s="181"/>
      <c r="P37" s="77"/>
      <c r="Q37" s="183"/>
      <c r="R37" s="183"/>
      <c r="S37" s="107" t="s">
        <v>68</v>
      </c>
      <c r="T37" s="108">
        <v>19</v>
      </c>
      <c r="U37" s="108">
        <v>2</v>
      </c>
      <c r="V37" s="109">
        <f t="shared" ref="V37:V55" si="1">U37-T37+1+30</f>
        <v>14</v>
      </c>
      <c r="W37" s="110"/>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26"/>
    </row>
    <row r="38" spans="2:53" s="1" customFormat="1" ht="21" customHeight="1">
      <c r="B38" s="174">
        <v>24</v>
      </c>
      <c r="C38" s="184" t="s">
        <v>123</v>
      </c>
      <c r="D38" s="84"/>
      <c r="E38" s="184" t="s">
        <v>25</v>
      </c>
      <c r="F38" s="178" t="s">
        <v>124</v>
      </c>
      <c r="G38" s="185" t="s">
        <v>125</v>
      </c>
      <c r="H38" s="185" t="s">
        <v>126</v>
      </c>
      <c r="I38" s="84"/>
      <c r="J38" s="84"/>
      <c r="K38" s="84"/>
      <c r="L38" s="84"/>
      <c r="M38" s="90"/>
      <c r="N38" s="181">
        <v>44634</v>
      </c>
      <c r="O38" s="181">
        <v>44638</v>
      </c>
      <c r="P38" s="84"/>
      <c r="Q38" s="184" t="s">
        <v>127</v>
      </c>
      <c r="R38" s="178"/>
      <c r="S38" s="102" t="s">
        <v>74</v>
      </c>
      <c r="T38" s="112">
        <v>7</v>
      </c>
      <c r="U38" s="112">
        <v>7</v>
      </c>
      <c r="V38" s="113">
        <f t="shared" si="1"/>
        <v>31</v>
      </c>
      <c r="W38" s="116"/>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28"/>
    </row>
    <row r="39" spans="2:53" s="1" customFormat="1" ht="21" customHeight="1">
      <c r="B39" s="175"/>
      <c r="C39" s="183"/>
      <c r="D39" s="77"/>
      <c r="E39" s="183"/>
      <c r="F39" s="177"/>
      <c r="G39" s="189"/>
      <c r="H39" s="193"/>
      <c r="I39" s="77"/>
      <c r="J39" s="77"/>
      <c r="K39" s="77"/>
      <c r="L39" s="77"/>
      <c r="M39" s="92"/>
      <c r="N39" s="181"/>
      <c r="O39" s="181"/>
      <c r="P39" s="77"/>
      <c r="Q39" s="183"/>
      <c r="R39" s="177"/>
      <c r="S39" s="107" t="s">
        <v>68</v>
      </c>
      <c r="T39" s="118">
        <v>19</v>
      </c>
      <c r="U39" s="118">
        <v>3</v>
      </c>
      <c r="V39" s="119">
        <f t="shared" si="1"/>
        <v>15</v>
      </c>
      <c r="W39" s="120"/>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9"/>
    </row>
    <row r="40" spans="2:53" s="1" customFormat="1" ht="21" customHeight="1">
      <c r="B40" s="174">
        <v>25</v>
      </c>
      <c r="C40" s="185" t="s">
        <v>128</v>
      </c>
      <c r="D40" s="84"/>
      <c r="E40" s="184" t="s">
        <v>25</v>
      </c>
      <c r="F40" s="186" t="s">
        <v>129</v>
      </c>
      <c r="G40" s="185"/>
      <c r="H40" s="185"/>
      <c r="I40" s="84"/>
      <c r="J40" s="84"/>
      <c r="K40" s="84"/>
      <c r="L40" s="84"/>
      <c r="M40" s="90"/>
      <c r="N40" s="181"/>
      <c r="O40" s="181"/>
      <c r="P40" s="84"/>
      <c r="Q40" s="184" t="s">
        <v>130</v>
      </c>
      <c r="R40" s="178"/>
      <c r="S40" s="102" t="s">
        <v>74</v>
      </c>
      <c r="T40" s="112">
        <v>9</v>
      </c>
      <c r="U40" s="112">
        <v>15</v>
      </c>
      <c r="V40" s="113">
        <f t="shared" si="1"/>
        <v>37</v>
      </c>
      <c r="W40" s="116"/>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28"/>
    </row>
    <row r="41" spans="2:53" s="1" customFormat="1" ht="21" customHeight="1">
      <c r="B41" s="175"/>
      <c r="C41" s="183"/>
      <c r="D41" s="77"/>
      <c r="E41" s="183"/>
      <c r="F41" s="177"/>
      <c r="G41" s="189"/>
      <c r="H41" s="193"/>
      <c r="I41" s="77"/>
      <c r="J41" s="77"/>
      <c r="K41" s="77"/>
      <c r="L41" s="77"/>
      <c r="M41" s="92"/>
      <c r="N41" s="181"/>
      <c r="O41" s="181"/>
      <c r="P41" s="77"/>
      <c r="Q41" s="183"/>
      <c r="R41" s="177"/>
      <c r="S41" s="107" t="s">
        <v>68</v>
      </c>
      <c r="T41" s="118">
        <v>19</v>
      </c>
      <c r="U41" s="118">
        <v>3</v>
      </c>
      <c r="V41" s="119">
        <f t="shared" si="1"/>
        <v>15</v>
      </c>
      <c r="W41" s="120"/>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9"/>
    </row>
    <row r="42" spans="2:53" s="1" customFormat="1" ht="21" customHeight="1">
      <c r="B42" s="174">
        <v>26</v>
      </c>
      <c r="C42" s="185" t="s">
        <v>131</v>
      </c>
      <c r="D42" s="84"/>
      <c r="E42" s="184" t="s">
        <v>25</v>
      </c>
      <c r="F42" s="186" t="s">
        <v>132</v>
      </c>
      <c r="G42" s="185"/>
      <c r="H42" s="185"/>
      <c r="I42" s="84"/>
      <c r="J42" s="84"/>
      <c r="K42" s="84"/>
      <c r="L42" s="84"/>
      <c r="M42" s="90"/>
      <c r="N42" s="181"/>
      <c r="O42" s="181"/>
      <c r="P42" s="84"/>
      <c r="Q42" s="184" t="s">
        <v>133</v>
      </c>
      <c r="R42" s="178"/>
      <c r="S42" s="102" t="s">
        <v>74</v>
      </c>
      <c r="T42" s="112">
        <v>9</v>
      </c>
      <c r="U42" s="112">
        <v>15</v>
      </c>
      <c r="V42" s="113">
        <f t="shared" si="1"/>
        <v>37</v>
      </c>
      <c r="W42" s="116"/>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28"/>
    </row>
    <row r="43" spans="2:53" s="1" customFormat="1" ht="21" customHeight="1">
      <c r="B43" s="175"/>
      <c r="C43" s="183"/>
      <c r="D43" s="77"/>
      <c r="E43" s="183"/>
      <c r="F43" s="177"/>
      <c r="G43" s="189"/>
      <c r="H43" s="193"/>
      <c r="I43" s="77"/>
      <c r="J43" s="77"/>
      <c r="K43" s="77"/>
      <c r="L43" s="77"/>
      <c r="M43" s="92"/>
      <c r="N43" s="181"/>
      <c r="O43" s="181"/>
      <c r="P43" s="77"/>
      <c r="Q43" s="183"/>
      <c r="R43" s="177"/>
      <c r="S43" s="107" t="s">
        <v>68</v>
      </c>
      <c r="T43" s="118">
        <v>19</v>
      </c>
      <c r="U43" s="118">
        <v>3</v>
      </c>
      <c r="V43" s="119">
        <f t="shared" si="1"/>
        <v>15</v>
      </c>
      <c r="W43" s="120"/>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9"/>
    </row>
    <row r="44" spans="2:53" s="1" customFormat="1" ht="21" customHeight="1">
      <c r="B44" s="174">
        <v>27</v>
      </c>
      <c r="C44" s="185" t="s">
        <v>134</v>
      </c>
      <c r="D44" s="84"/>
      <c r="E44" s="184" t="s">
        <v>25</v>
      </c>
      <c r="F44" s="186" t="s">
        <v>135</v>
      </c>
      <c r="G44" s="185"/>
      <c r="H44" s="185"/>
      <c r="I44" s="84"/>
      <c r="J44" s="84"/>
      <c r="K44" s="84"/>
      <c r="L44" s="84"/>
      <c r="M44" s="90"/>
      <c r="N44" s="181"/>
      <c r="O44" s="181"/>
      <c r="P44" s="84"/>
      <c r="Q44" s="184" t="s">
        <v>136</v>
      </c>
      <c r="R44" s="178"/>
      <c r="S44" s="102" t="s">
        <v>74</v>
      </c>
      <c r="T44" s="112">
        <v>9</v>
      </c>
      <c r="U44" s="112">
        <v>15</v>
      </c>
      <c r="V44" s="113">
        <f t="shared" si="1"/>
        <v>37</v>
      </c>
      <c r="W44" s="116"/>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28"/>
    </row>
    <row r="45" spans="2:53" s="1" customFormat="1" ht="21" customHeight="1">
      <c r="B45" s="175"/>
      <c r="C45" s="183"/>
      <c r="D45" s="77"/>
      <c r="E45" s="183"/>
      <c r="F45" s="177"/>
      <c r="G45" s="189"/>
      <c r="H45" s="193"/>
      <c r="I45" s="77"/>
      <c r="J45" s="77"/>
      <c r="K45" s="77"/>
      <c r="L45" s="77"/>
      <c r="M45" s="92"/>
      <c r="N45" s="181"/>
      <c r="O45" s="181"/>
      <c r="P45" s="77"/>
      <c r="Q45" s="183"/>
      <c r="R45" s="177"/>
      <c r="S45" s="107" t="s">
        <v>68</v>
      </c>
      <c r="T45" s="118">
        <v>19</v>
      </c>
      <c r="U45" s="118">
        <v>3</v>
      </c>
      <c r="V45" s="119">
        <f t="shared" si="1"/>
        <v>15</v>
      </c>
      <c r="W45" s="120"/>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9"/>
    </row>
    <row r="46" spans="2:53" s="1" customFormat="1" ht="21" customHeight="1">
      <c r="B46" s="174">
        <v>28</v>
      </c>
      <c r="C46" s="186" t="s">
        <v>137</v>
      </c>
      <c r="D46" s="84"/>
      <c r="E46" s="184" t="s">
        <v>25</v>
      </c>
      <c r="F46" s="186" t="s">
        <v>138</v>
      </c>
      <c r="G46" s="185"/>
      <c r="H46" s="185"/>
      <c r="I46" s="84"/>
      <c r="J46" s="84"/>
      <c r="K46" s="84"/>
      <c r="L46" s="84"/>
      <c r="M46" s="90"/>
      <c r="N46" s="181"/>
      <c r="O46" s="181"/>
      <c r="P46" s="84"/>
      <c r="Q46" s="184" t="s">
        <v>139</v>
      </c>
      <c r="R46" s="178"/>
      <c r="S46" s="102" t="s">
        <v>74</v>
      </c>
      <c r="T46" s="112">
        <v>9</v>
      </c>
      <c r="U46" s="112">
        <v>15</v>
      </c>
      <c r="V46" s="113">
        <f t="shared" si="1"/>
        <v>37</v>
      </c>
      <c r="W46" s="116"/>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28"/>
    </row>
    <row r="47" spans="2:53" s="1" customFormat="1" ht="21" customHeight="1">
      <c r="B47" s="175"/>
      <c r="C47" s="177"/>
      <c r="D47" s="77"/>
      <c r="E47" s="183"/>
      <c r="F47" s="177"/>
      <c r="G47" s="189"/>
      <c r="H47" s="193"/>
      <c r="I47" s="77"/>
      <c r="J47" s="77"/>
      <c r="K47" s="77"/>
      <c r="L47" s="77"/>
      <c r="M47" s="92"/>
      <c r="N47" s="181"/>
      <c r="O47" s="181"/>
      <c r="P47" s="77"/>
      <c r="Q47" s="183"/>
      <c r="R47" s="177"/>
      <c r="S47" s="107" t="s">
        <v>68</v>
      </c>
      <c r="T47" s="118">
        <v>19</v>
      </c>
      <c r="U47" s="118">
        <v>3</v>
      </c>
      <c r="V47" s="119">
        <f t="shared" si="1"/>
        <v>15</v>
      </c>
      <c r="W47" s="120"/>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9"/>
    </row>
    <row r="48" spans="2:53" s="1" customFormat="1" ht="21" customHeight="1">
      <c r="B48" s="174">
        <v>29</v>
      </c>
      <c r="C48" s="185" t="s">
        <v>140</v>
      </c>
      <c r="D48" s="84"/>
      <c r="E48" s="185" t="s">
        <v>141</v>
      </c>
      <c r="F48" s="186" t="s">
        <v>142</v>
      </c>
      <c r="G48" s="185"/>
      <c r="H48" s="185"/>
      <c r="I48" s="84"/>
      <c r="J48" s="84"/>
      <c r="K48" s="84"/>
      <c r="L48" s="84"/>
      <c r="M48" s="90"/>
      <c r="N48" s="181"/>
      <c r="O48" s="181"/>
      <c r="P48" s="84"/>
      <c r="Q48" s="184" t="s">
        <v>143</v>
      </c>
      <c r="R48" s="178"/>
      <c r="S48" s="102" t="s">
        <v>74</v>
      </c>
      <c r="T48" s="112">
        <v>9</v>
      </c>
      <c r="U48" s="112">
        <v>15</v>
      </c>
      <c r="V48" s="113">
        <f t="shared" si="1"/>
        <v>37</v>
      </c>
      <c r="W48" s="116"/>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28"/>
    </row>
    <row r="49" spans="2:53" s="1" customFormat="1" ht="21" customHeight="1">
      <c r="B49" s="175"/>
      <c r="C49" s="183"/>
      <c r="D49" s="77"/>
      <c r="E49" s="183"/>
      <c r="F49" s="177"/>
      <c r="G49" s="189"/>
      <c r="H49" s="193"/>
      <c r="I49" s="77"/>
      <c r="J49" s="77"/>
      <c r="K49" s="77"/>
      <c r="L49" s="77"/>
      <c r="M49" s="92"/>
      <c r="N49" s="181"/>
      <c r="O49" s="181"/>
      <c r="P49" s="77"/>
      <c r="Q49" s="183"/>
      <c r="R49" s="177"/>
      <c r="S49" s="107" t="s">
        <v>68</v>
      </c>
      <c r="T49" s="118">
        <v>19</v>
      </c>
      <c r="U49" s="118">
        <v>3</v>
      </c>
      <c r="V49" s="119">
        <f t="shared" si="1"/>
        <v>15</v>
      </c>
      <c r="W49" s="120"/>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9"/>
    </row>
    <row r="50" spans="2:53" s="1" customFormat="1" ht="21" customHeight="1">
      <c r="B50" s="174">
        <v>30</v>
      </c>
      <c r="C50" s="185" t="s">
        <v>144</v>
      </c>
      <c r="D50" s="84"/>
      <c r="E50" s="184" t="s">
        <v>76</v>
      </c>
      <c r="F50" s="186" t="s">
        <v>145</v>
      </c>
      <c r="G50" s="185"/>
      <c r="H50" s="185"/>
      <c r="I50" s="84"/>
      <c r="J50" s="84"/>
      <c r="K50" s="84"/>
      <c r="L50" s="84"/>
      <c r="M50" s="90"/>
      <c r="N50" s="181"/>
      <c r="O50" s="181"/>
      <c r="P50" s="84"/>
      <c r="Q50" s="184" t="s">
        <v>146</v>
      </c>
      <c r="R50" s="178"/>
      <c r="S50" s="102" t="s">
        <v>74</v>
      </c>
      <c r="T50" s="112">
        <v>9</v>
      </c>
      <c r="U50" s="112">
        <v>15</v>
      </c>
      <c r="V50" s="113">
        <f t="shared" si="1"/>
        <v>37</v>
      </c>
      <c r="W50" s="116"/>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28"/>
    </row>
    <row r="51" spans="2:53" s="1" customFormat="1" ht="21" customHeight="1">
      <c r="B51" s="175"/>
      <c r="C51" s="183"/>
      <c r="D51" s="77"/>
      <c r="E51" s="183"/>
      <c r="F51" s="177"/>
      <c r="G51" s="189"/>
      <c r="H51" s="193"/>
      <c r="I51" s="77"/>
      <c r="J51" s="77"/>
      <c r="K51" s="77"/>
      <c r="L51" s="77"/>
      <c r="M51" s="92"/>
      <c r="N51" s="181"/>
      <c r="O51" s="181"/>
      <c r="P51" s="77"/>
      <c r="Q51" s="183"/>
      <c r="R51" s="177"/>
      <c r="S51" s="107" t="s">
        <v>68</v>
      </c>
      <c r="T51" s="118">
        <v>19</v>
      </c>
      <c r="U51" s="118">
        <v>3</v>
      </c>
      <c r="V51" s="119">
        <f t="shared" si="1"/>
        <v>15</v>
      </c>
      <c r="W51" s="120"/>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9"/>
    </row>
    <row r="52" spans="2:53" s="1" customFormat="1" ht="21" customHeight="1">
      <c r="B52" s="174">
        <v>31</v>
      </c>
      <c r="C52" s="185" t="s">
        <v>144</v>
      </c>
      <c r="D52" s="84"/>
      <c r="E52" s="184" t="s">
        <v>76</v>
      </c>
      <c r="F52" s="186" t="s">
        <v>147</v>
      </c>
      <c r="G52" s="185"/>
      <c r="H52" s="185"/>
      <c r="I52" s="84"/>
      <c r="J52" s="84"/>
      <c r="K52" s="84"/>
      <c r="L52" s="84"/>
      <c r="M52" s="90"/>
      <c r="N52" s="181"/>
      <c r="O52" s="181"/>
      <c r="P52" s="84"/>
      <c r="Q52" s="184" t="s">
        <v>148</v>
      </c>
      <c r="R52" s="178"/>
      <c r="S52" s="102" t="s">
        <v>74</v>
      </c>
      <c r="T52" s="112">
        <v>9</v>
      </c>
      <c r="U52" s="112">
        <v>15</v>
      </c>
      <c r="V52" s="113">
        <f t="shared" si="1"/>
        <v>37</v>
      </c>
      <c r="W52" s="116"/>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28"/>
    </row>
    <row r="53" spans="2:53" s="1" customFormat="1" ht="21" customHeight="1">
      <c r="B53" s="175"/>
      <c r="C53" s="183"/>
      <c r="D53" s="77"/>
      <c r="E53" s="183"/>
      <c r="F53" s="177"/>
      <c r="G53" s="189"/>
      <c r="H53" s="193"/>
      <c r="I53" s="77"/>
      <c r="J53" s="77"/>
      <c r="K53" s="77"/>
      <c r="L53" s="77"/>
      <c r="M53" s="92"/>
      <c r="N53" s="181"/>
      <c r="O53" s="181"/>
      <c r="P53" s="77"/>
      <c r="Q53" s="183"/>
      <c r="R53" s="177"/>
      <c r="S53" s="107" t="s">
        <v>68</v>
      </c>
      <c r="T53" s="118">
        <v>19</v>
      </c>
      <c r="U53" s="118">
        <v>3</v>
      </c>
      <c r="V53" s="119">
        <f t="shared" si="1"/>
        <v>15</v>
      </c>
      <c r="W53" s="120"/>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9"/>
    </row>
    <row r="54" spans="2:53" s="1" customFormat="1" ht="21" customHeight="1">
      <c r="B54" s="174">
        <v>32</v>
      </c>
      <c r="C54" s="185" t="s">
        <v>149</v>
      </c>
      <c r="D54" s="84"/>
      <c r="E54" s="185" t="s">
        <v>150</v>
      </c>
      <c r="F54" s="186" t="s">
        <v>43</v>
      </c>
      <c r="G54" s="185"/>
      <c r="H54" s="185"/>
      <c r="I54" s="84"/>
      <c r="J54" s="84"/>
      <c r="K54" s="84"/>
      <c r="L54" s="84"/>
      <c r="M54" s="90"/>
      <c r="N54" s="181"/>
      <c r="O54" s="181"/>
      <c r="P54" s="84"/>
      <c r="Q54" s="184" t="s">
        <v>151</v>
      </c>
      <c r="R54" s="178"/>
      <c r="S54" s="102" t="s">
        <v>74</v>
      </c>
      <c r="T54" s="112">
        <v>9</v>
      </c>
      <c r="U54" s="112">
        <v>15</v>
      </c>
      <c r="V54" s="113">
        <f t="shared" si="1"/>
        <v>37</v>
      </c>
      <c r="W54" s="116"/>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28"/>
    </row>
    <row r="55" spans="2:53" s="1" customFormat="1" ht="21" customHeight="1">
      <c r="B55" s="175"/>
      <c r="C55" s="183"/>
      <c r="D55" s="77"/>
      <c r="E55" s="183"/>
      <c r="F55" s="177"/>
      <c r="G55" s="189"/>
      <c r="H55" s="193"/>
      <c r="I55" s="77"/>
      <c r="J55" s="77"/>
      <c r="K55" s="77"/>
      <c r="L55" s="77"/>
      <c r="M55" s="92"/>
      <c r="N55" s="181"/>
      <c r="O55" s="181"/>
      <c r="P55" s="77"/>
      <c r="Q55" s="183"/>
      <c r="R55" s="177"/>
      <c r="S55" s="107" t="s">
        <v>68</v>
      </c>
      <c r="T55" s="118">
        <v>19</v>
      </c>
      <c r="U55" s="118">
        <v>3</v>
      </c>
      <c r="V55" s="119">
        <f t="shared" si="1"/>
        <v>15</v>
      </c>
      <c r="W55" s="120"/>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9"/>
    </row>
  </sheetData>
  <sheetProtection formatCells="0" insertHyperlinks="0" autoFilter="0"/>
  <mergeCells count="204">
    <mergeCell ref="R40:R41"/>
    <mergeCell ref="R42:R43"/>
    <mergeCell ref="R44:R45"/>
    <mergeCell ref="R46:R47"/>
    <mergeCell ref="R48:R49"/>
    <mergeCell ref="R50:R51"/>
    <mergeCell ref="R52:R53"/>
    <mergeCell ref="R54:R55"/>
    <mergeCell ref="R22:R23"/>
    <mergeCell ref="R24:R25"/>
    <mergeCell ref="R26:R27"/>
    <mergeCell ref="R28:R29"/>
    <mergeCell ref="R30:R31"/>
    <mergeCell ref="R32:R33"/>
    <mergeCell ref="R34:R35"/>
    <mergeCell ref="R36:R37"/>
    <mergeCell ref="R38:R39"/>
    <mergeCell ref="O54:O5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N46:N47"/>
    <mergeCell ref="N48:N49"/>
    <mergeCell ref="N50:N51"/>
    <mergeCell ref="N52:N53"/>
    <mergeCell ref="N54:N5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N28:N29"/>
    <mergeCell ref="N30:N31"/>
    <mergeCell ref="N32:N33"/>
    <mergeCell ref="N34:N35"/>
    <mergeCell ref="N36:N37"/>
    <mergeCell ref="N38:N39"/>
    <mergeCell ref="N40:N41"/>
    <mergeCell ref="N42:N43"/>
    <mergeCell ref="N44:N45"/>
    <mergeCell ref="G54:G5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F46:F47"/>
    <mergeCell ref="F48:F49"/>
    <mergeCell ref="F50:F51"/>
    <mergeCell ref="F52:F53"/>
    <mergeCell ref="F54:F5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F28:F29"/>
    <mergeCell ref="F30:F31"/>
    <mergeCell ref="F32:F33"/>
    <mergeCell ref="F34:F35"/>
    <mergeCell ref="F36:F37"/>
    <mergeCell ref="F38:F39"/>
    <mergeCell ref="F40:F41"/>
    <mergeCell ref="F42:F43"/>
    <mergeCell ref="F44:F45"/>
    <mergeCell ref="C54:C55"/>
    <mergeCell ref="E4:E6"/>
    <mergeCell ref="E8: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B46:B47"/>
    <mergeCell ref="B48:B49"/>
    <mergeCell ref="B50:B51"/>
    <mergeCell ref="B52:B53"/>
    <mergeCell ref="B54:B5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B28:B29"/>
    <mergeCell ref="B30:B31"/>
    <mergeCell ref="B32:B33"/>
    <mergeCell ref="B34:B35"/>
    <mergeCell ref="B36:B37"/>
    <mergeCell ref="B38:B39"/>
    <mergeCell ref="B40:B41"/>
    <mergeCell ref="B42:B43"/>
    <mergeCell ref="B44:B45"/>
    <mergeCell ref="B1:BA1"/>
    <mergeCell ref="V2:AU2"/>
    <mergeCell ref="K3:L3"/>
    <mergeCell ref="B16:B17"/>
    <mergeCell ref="B18:B19"/>
    <mergeCell ref="B20:B21"/>
    <mergeCell ref="B22:B23"/>
    <mergeCell ref="B24:B25"/>
    <mergeCell ref="B26:B27"/>
    <mergeCell ref="F16:F17"/>
    <mergeCell ref="F18:F19"/>
    <mergeCell ref="F20:F21"/>
    <mergeCell ref="F22:F23"/>
    <mergeCell ref="F24:F25"/>
    <mergeCell ref="F26:F27"/>
    <mergeCell ref="N16:N17"/>
    <mergeCell ref="N18:N19"/>
    <mergeCell ref="N20:N21"/>
    <mergeCell ref="N22:N23"/>
    <mergeCell ref="N24:N25"/>
    <mergeCell ref="N26:N27"/>
    <mergeCell ref="R16:R17"/>
    <mergeCell ref="R18:R19"/>
    <mergeCell ref="R20:R21"/>
  </mergeCells>
  <phoneticPr fontId="27" type="noConversion"/>
  <conditionalFormatting sqref="W16 Z16:BA16 W18:BA18 W20:BA20 W22:BA22 W24:BA24 W26:BA26 W28:BA28 W30:BA30 W32:BA32 W34:BA34">
    <cfRule type="expression" dxfId="20" priority="20" stopIfTrue="1">
      <formula>AND(W$3&gt;=$T16,W$3&lt;=$U16)</formula>
    </cfRule>
  </conditionalFormatting>
  <conditionalFormatting sqref="W17:BA17 W19:BA19 W21:BA21 W23:BA23 W25:BA25 W27:BA27 W29:BA29 W31:BA31 W33:BA33 W35:BA35">
    <cfRule type="expression" dxfId="19" priority="21" stopIfTrue="1">
      <formula>AND(W$3&gt;=$T17,W$3&lt;=$U17)</formula>
    </cfRule>
  </conditionalFormatting>
  <conditionalFormatting sqref="W36:BA36 W38:BA38">
    <cfRule type="expression" dxfId="18" priority="17" stopIfTrue="1">
      <formula>AND(W$3&gt;=$T36,W$3&lt;=$U36)</formula>
    </cfRule>
  </conditionalFormatting>
  <conditionalFormatting sqref="W37:BA37 W39:BA39">
    <cfRule type="expression" dxfId="17" priority="18" stopIfTrue="1">
      <formula>AND(W$3&gt;=$T37,W$3&lt;=$U37)</formula>
    </cfRule>
  </conditionalFormatting>
  <conditionalFormatting sqref="W40:BA40">
    <cfRule type="expression" dxfId="16" priority="15" stopIfTrue="1">
      <formula>AND(W$3&gt;=$T40,W$3&lt;=$U40)</formula>
    </cfRule>
  </conditionalFormatting>
  <conditionalFormatting sqref="W41:BA41">
    <cfRule type="expression" dxfId="15" priority="16" stopIfTrue="1">
      <formula>AND(W$3&gt;=$T41,W$3&lt;=$U41)</formula>
    </cfRule>
  </conditionalFormatting>
  <conditionalFormatting sqref="W42:BA42">
    <cfRule type="expression" dxfId="14" priority="13" stopIfTrue="1">
      <formula>AND(W$3&gt;=$T42,W$3&lt;=$U42)</formula>
    </cfRule>
  </conditionalFormatting>
  <conditionalFormatting sqref="W43:BA43">
    <cfRule type="expression" dxfId="13" priority="14" stopIfTrue="1">
      <formula>AND(W$3&gt;=$T43,W$3&lt;=$U43)</formula>
    </cfRule>
  </conditionalFormatting>
  <conditionalFormatting sqref="W44:BA44">
    <cfRule type="expression" dxfId="12" priority="11" stopIfTrue="1">
      <formula>AND(W$3&gt;=$T44,W$3&lt;=$U44)</formula>
    </cfRule>
  </conditionalFormatting>
  <conditionalFormatting sqref="W45:BA45">
    <cfRule type="expression" dxfId="11" priority="12" stopIfTrue="1">
      <formula>AND(W$3&gt;=$T45,W$3&lt;=$U45)</formula>
    </cfRule>
  </conditionalFormatting>
  <conditionalFormatting sqref="W46:BA46">
    <cfRule type="expression" dxfId="10" priority="9" stopIfTrue="1">
      <formula>AND(W$3&gt;=$T46,W$3&lt;=$U46)</formula>
    </cfRule>
  </conditionalFormatting>
  <conditionalFormatting sqref="W47:BA47">
    <cfRule type="expression" dxfId="9" priority="10" stopIfTrue="1">
      <formula>AND(W$3&gt;=$T47,W$3&lt;=$U47)</formula>
    </cfRule>
  </conditionalFormatting>
  <conditionalFormatting sqref="W48:BA48">
    <cfRule type="expression" dxfId="8" priority="7" stopIfTrue="1">
      <formula>AND(W$3&gt;=$T48,W$3&lt;=$U48)</formula>
    </cfRule>
  </conditionalFormatting>
  <conditionalFormatting sqref="W49:BA49">
    <cfRule type="expression" dxfId="7" priority="8" stopIfTrue="1">
      <formula>AND(W$3&gt;=$T49,W$3&lt;=$U49)</formula>
    </cfRule>
  </conditionalFormatting>
  <conditionalFormatting sqref="W50:BA50">
    <cfRule type="expression" dxfId="6" priority="5" stopIfTrue="1">
      <formula>AND(W$3&gt;=$T50,W$3&lt;=$U50)</formula>
    </cfRule>
  </conditionalFormatting>
  <conditionalFormatting sqref="W51:BA51">
    <cfRule type="expression" dxfId="5" priority="6" stopIfTrue="1">
      <formula>AND(W$3&gt;=$T51,W$3&lt;=$U51)</formula>
    </cfRule>
  </conditionalFormatting>
  <conditionalFormatting sqref="W52:BA52">
    <cfRule type="expression" dxfId="4" priority="3" stopIfTrue="1">
      <formula>AND(W$3&gt;=$T52,W$3&lt;=$U52)</formula>
    </cfRule>
  </conditionalFormatting>
  <conditionalFormatting sqref="W53:BA53">
    <cfRule type="expression" dxfId="3" priority="4" stopIfTrue="1">
      <formula>AND(W$3&gt;=$T53,W$3&lt;=$U53)</formula>
    </cfRule>
  </conditionalFormatting>
  <conditionalFormatting sqref="W54:BA54">
    <cfRule type="expression" dxfId="2" priority="1" stopIfTrue="1">
      <formula>AND(W$3&gt;=$T54,W$3&lt;=$U54)</formula>
    </cfRule>
  </conditionalFormatting>
  <conditionalFormatting sqref="W55:BA55">
    <cfRule type="expression" dxfId="1" priority="2" stopIfTrue="1">
      <formula>AND(W$3&gt;=$T55,W$3&lt;=$U55)</formula>
    </cfRule>
  </conditionalFormatting>
  <conditionalFormatting sqref="X16:Y16">
    <cfRule type="expression" dxfId="0" priority="19" stopIfTrue="1">
      <formula>AND(W$3&gt;=$T16,W$3&lt;=$U16)</formula>
    </cfRule>
  </conditionalFormatting>
  <printOptions horizontalCentered="1"/>
  <pageMargins left="0.39305555555555599" right="0.39305555555555599" top="0.39305555555555599" bottom="0.39305555555555599" header="0" footer="0"/>
  <pageSetup paperSize="9" scale="3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workbookViewId="0">
      <selection activeCell="F5" sqref="F5"/>
    </sheetView>
  </sheetViews>
  <sheetFormatPr defaultColWidth="7" defaultRowHeight="30" customHeight="1"/>
  <cols>
    <col min="1" max="1" width="7" style="27" customWidth="1"/>
    <col min="2" max="2" width="22.75" style="1" customWidth="1"/>
    <col min="3" max="3" width="17.375" style="1" customWidth="1"/>
    <col min="4" max="4" width="19.25" style="1" customWidth="1"/>
    <col min="5" max="6" width="23.375" style="1" customWidth="1"/>
    <col min="7" max="7" width="13.25" style="1" customWidth="1"/>
    <col min="8" max="9" width="14.75" style="1" customWidth="1"/>
    <col min="10" max="10" width="12.375" style="1" customWidth="1"/>
    <col min="11" max="11" width="11" style="1" customWidth="1"/>
    <col min="12" max="12" width="12.5" style="1" customWidth="1"/>
    <col min="13" max="13" width="14.375" style="1" customWidth="1"/>
    <col min="14" max="14" width="17" style="1" customWidth="1"/>
    <col min="15" max="15" width="7" style="1" customWidth="1"/>
    <col min="16" max="16384" width="7" style="1"/>
  </cols>
  <sheetData>
    <row r="1" spans="1:14" ht="57" customHeight="1">
      <c r="A1" s="197" t="s">
        <v>152</v>
      </c>
      <c r="B1" s="168"/>
      <c r="C1" s="168"/>
      <c r="D1" s="168"/>
      <c r="E1" s="168"/>
      <c r="F1" s="168"/>
      <c r="G1" s="168"/>
      <c r="H1" s="168"/>
      <c r="I1" s="168"/>
      <c r="J1" s="168"/>
      <c r="K1" s="168"/>
      <c r="L1" s="168"/>
      <c r="M1" s="168"/>
      <c r="N1" s="168"/>
    </row>
    <row r="2" spans="1:14" ht="24" customHeight="1">
      <c r="A2" s="29"/>
      <c r="J2" s="45"/>
      <c r="K2" s="45"/>
      <c r="L2" s="45"/>
      <c r="M2" s="45"/>
      <c r="N2" s="45"/>
    </row>
    <row r="3" spans="1:14" s="2" customFormat="1" ht="42.95" customHeight="1">
      <c r="A3" s="30" t="s">
        <v>153</v>
      </c>
      <c r="B3" s="5" t="s">
        <v>5</v>
      </c>
      <c r="C3" s="5" t="s">
        <v>7</v>
      </c>
      <c r="D3" s="5" t="s">
        <v>8</v>
      </c>
      <c r="E3" s="5" t="s">
        <v>9</v>
      </c>
      <c r="F3" s="5" t="str">
        <f>日常统计表!H3</f>
        <v>占用面积（长mX宽m）</v>
      </c>
      <c r="G3" s="6" t="s">
        <v>154</v>
      </c>
      <c r="H3" s="6" t="s">
        <v>155</v>
      </c>
      <c r="I3" s="6" t="s">
        <v>156</v>
      </c>
      <c r="J3" s="7" t="s">
        <v>157</v>
      </c>
      <c r="K3" s="7" t="s">
        <v>158</v>
      </c>
      <c r="L3" s="7" t="s">
        <v>159</v>
      </c>
      <c r="M3" s="7" t="s">
        <v>160</v>
      </c>
      <c r="N3" s="5" t="s">
        <v>20</v>
      </c>
    </row>
    <row r="4" spans="1:14" s="26" customFormat="1" ht="30" customHeight="1">
      <c r="A4" s="31"/>
      <c r="B4" s="32" t="s">
        <v>161</v>
      </c>
      <c r="C4" s="25"/>
      <c r="D4" s="32"/>
      <c r="E4" s="32"/>
      <c r="F4" s="32"/>
      <c r="G4" s="32"/>
      <c r="H4" s="32"/>
      <c r="I4" s="39"/>
      <c r="J4" s="38">
        <f>SUM(J8:J39)</f>
        <v>793</v>
      </c>
      <c r="K4" s="38">
        <f>SUM(K8:K39)</f>
        <v>574</v>
      </c>
      <c r="L4" s="25">
        <f>SUM(L8:L39)</f>
        <v>219</v>
      </c>
      <c r="M4" s="46">
        <f>L4/J4</f>
        <v>0.27616645649432536</v>
      </c>
      <c r="N4" s="25"/>
    </row>
    <row r="5" spans="1:14" s="26" customFormat="1" ht="30" customHeight="1">
      <c r="A5" s="31">
        <v>1</v>
      </c>
      <c r="B5" s="8" t="s">
        <v>162</v>
      </c>
      <c r="C5" s="198" t="s">
        <v>163</v>
      </c>
      <c r="D5" s="33" t="s">
        <v>164</v>
      </c>
      <c r="E5" s="8" t="s">
        <v>165</v>
      </c>
      <c r="F5" s="25" t="s">
        <v>60</v>
      </c>
      <c r="G5" s="34">
        <v>44565</v>
      </c>
      <c r="H5" s="34">
        <v>44568</v>
      </c>
      <c r="I5" s="34">
        <v>44571</v>
      </c>
      <c r="J5" s="38"/>
      <c r="K5" s="38"/>
      <c r="L5" s="47"/>
      <c r="M5" s="46"/>
      <c r="N5" s="25"/>
    </row>
    <row r="6" spans="1:14" s="26" customFormat="1" ht="30" customHeight="1">
      <c r="A6" s="31">
        <v>2</v>
      </c>
      <c r="B6" s="8" t="s">
        <v>162</v>
      </c>
      <c r="C6" s="199"/>
      <c r="D6" s="33" t="s">
        <v>166</v>
      </c>
      <c r="E6" s="8" t="s">
        <v>167</v>
      </c>
      <c r="F6" s="25" t="s">
        <v>60</v>
      </c>
      <c r="G6" s="34">
        <v>44565</v>
      </c>
      <c r="H6" s="34">
        <v>44568</v>
      </c>
      <c r="I6" s="34">
        <v>44571</v>
      </c>
      <c r="J6" s="38"/>
      <c r="K6" s="38"/>
      <c r="L6" s="47"/>
      <c r="M6" s="46"/>
      <c r="N6" s="25"/>
    </row>
    <row r="7" spans="1:14" s="26" customFormat="1" ht="30" customHeight="1">
      <c r="A7" s="31">
        <v>3</v>
      </c>
      <c r="B7" s="25" t="str">
        <f>日常统计表!C6</f>
        <v>惠州市金山新城水环境综合整治项目</v>
      </c>
      <c r="C7" s="199"/>
      <c r="D7" s="33" t="s">
        <v>168</v>
      </c>
      <c r="E7" s="33" t="s">
        <v>169</v>
      </c>
      <c r="F7" s="8" t="s">
        <v>170</v>
      </c>
      <c r="G7" s="34">
        <v>44565</v>
      </c>
      <c r="H7" s="34">
        <v>44568</v>
      </c>
      <c r="I7" s="34">
        <v>44581</v>
      </c>
      <c r="J7" s="38"/>
      <c r="K7" s="38"/>
      <c r="L7" s="47"/>
      <c r="M7" s="46"/>
      <c r="N7" s="25"/>
    </row>
    <row r="8" spans="1:14" s="26" customFormat="1" ht="30" customHeight="1">
      <c r="A8" s="31">
        <v>4</v>
      </c>
      <c r="B8" s="25" t="str">
        <f>日常统计表!C5</f>
        <v>惠州市金山新城水环境综合整治项目</v>
      </c>
      <c r="C8" s="198" t="s">
        <v>163</v>
      </c>
      <c r="D8" s="33" t="s">
        <v>26</v>
      </c>
      <c r="E8" s="25" t="str">
        <f>日常统计表!G4</f>
        <v>管长：329m；安装消火栓8座</v>
      </c>
      <c r="F8" s="25" t="str">
        <f>日常统计表!H4</f>
        <v>68X5</v>
      </c>
      <c r="G8" s="35">
        <v>44624</v>
      </c>
      <c r="H8" s="36">
        <v>44631</v>
      </c>
      <c r="I8" s="36">
        <v>44639</v>
      </c>
      <c r="J8" s="38">
        <v>9</v>
      </c>
      <c r="K8" s="38">
        <v>9</v>
      </c>
      <c r="L8" s="47">
        <f>J8-K8</f>
        <v>0</v>
      </c>
      <c r="M8" s="46">
        <f>L8/J8</f>
        <v>0</v>
      </c>
      <c r="N8" s="25"/>
    </row>
    <row r="9" spans="1:14" s="26" customFormat="1" ht="45" customHeight="1">
      <c r="A9" s="31">
        <v>5</v>
      </c>
      <c r="B9" s="8" t="s">
        <v>29</v>
      </c>
      <c r="C9" s="199"/>
      <c r="D9" s="32" t="str">
        <f>日常统计表!F5</f>
        <v>菱湖二路</v>
      </c>
      <c r="E9" s="25" t="str">
        <f>日常统计表!G5</f>
        <v>管长：115m，管径：DN400，开挖深度：4-5m</v>
      </c>
      <c r="F9" s="25" t="str">
        <f>日常统计表!H5</f>
        <v>116X4</v>
      </c>
      <c r="G9" s="35">
        <f>日常统计表!N5</f>
        <v>44624</v>
      </c>
      <c r="H9" s="36">
        <v>44631</v>
      </c>
      <c r="I9" s="36">
        <v>44652</v>
      </c>
      <c r="J9" s="48">
        <v>25</v>
      </c>
      <c r="K9" s="48">
        <v>20</v>
      </c>
      <c r="L9" s="47">
        <f t="shared" ref="L9:L20" si="0">J9-K9</f>
        <v>5</v>
      </c>
      <c r="M9" s="46">
        <f t="shared" ref="M9:M39" si="1">L9/J9</f>
        <v>0.2</v>
      </c>
      <c r="N9" s="25"/>
    </row>
    <row r="10" spans="1:14" s="26" customFormat="1" ht="44.25" customHeight="1">
      <c r="A10" s="31">
        <v>6</v>
      </c>
      <c r="B10" s="8" t="s">
        <v>29</v>
      </c>
      <c r="C10" s="199"/>
      <c r="D10" s="32" t="str">
        <f>日常统计表!F6</f>
        <v>西堤路</v>
      </c>
      <c r="E10" s="25" t="str">
        <f>日常统计表!G6</f>
        <v>管长：162m；管径为DN1200，开挖深度：5-6m</v>
      </c>
      <c r="F10" s="25" t="str">
        <f>日常统计表!H6</f>
        <v>162X6</v>
      </c>
      <c r="G10" s="35">
        <f>日常统计表!N6</f>
        <v>44624</v>
      </c>
      <c r="H10" s="36">
        <f>日常统计表!O6</f>
        <v>44631</v>
      </c>
      <c r="I10" s="34">
        <v>44691</v>
      </c>
      <c r="J10" s="48">
        <v>70</v>
      </c>
      <c r="K10" s="48">
        <v>60</v>
      </c>
      <c r="L10" s="47">
        <f t="shared" si="0"/>
        <v>10</v>
      </c>
      <c r="M10" s="46">
        <f t="shared" si="1"/>
        <v>0.14285714285714285</v>
      </c>
      <c r="N10" s="25"/>
    </row>
    <row r="11" spans="1:14" s="26" customFormat="1" ht="43.5" customHeight="1">
      <c r="A11" s="31">
        <v>7</v>
      </c>
      <c r="B11" s="8" t="s">
        <v>36</v>
      </c>
      <c r="C11" s="22" t="s">
        <v>171</v>
      </c>
      <c r="D11" s="32" t="str">
        <f>日常统计表!F7</f>
        <v>花边岭广场</v>
      </c>
      <c r="E11" s="25" t="str">
        <f>日常统计表!G7</f>
        <v>管长：114m，管径：DN150，开挖深度：0.6m</v>
      </c>
      <c r="F11" s="25" t="str">
        <f>日常统计表!H7</f>
        <v>120X2</v>
      </c>
      <c r="G11" s="35">
        <f>日常统计表!N7</f>
        <v>44628</v>
      </c>
      <c r="H11" s="36">
        <f>日常统计表!O7</f>
        <v>44634</v>
      </c>
      <c r="I11" s="36">
        <v>44659</v>
      </c>
      <c r="J11" s="48">
        <v>25</v>
      </c>
      <c r="K11" s="48">
        <v>20</v>
      </c>
      <c r="L11" s="47">
        <f t="shared" si="0"/>
        <v>5</v>
      </c>
      <c r="M11" s="46">
        <f t="shared" si="1"/>
        <v>0.2</v>
      </c>
      <c r="N11" s="25"/>
    </row>
    <row r="12" spans="1:14" s="26" customFormat="1" ht="48.75" customHeight="1">
      <c r="A12" s="31">
        <v>8</v>
      </c>
      <c r="B12" s="8" t="s">
        <v>29</v>
      </c>
      <c r="C12" s="198" t="s">
        <v>163</v>
      </c>
      <c r="D12" s="32" t="str">
        <f>日常统计表!F8</f>
        <v>翠竹四路</v>
      </c>
      <c r="E12" s="25" t="str">
        <f>日常统计表!G8</f>
        <v>管长：519m，管径:DN500mm，开挖深度：3-4m</v>
      </c>
      <c r="F12" s="25" t="str">
        <f>日常统计表!H8</f>
        <v>160X5</v>
      </c>
      <c r="G12" s="35">
        <f>日常统计表!N8</f>
        <v>44628</v>
      </c>
      <c r="H12" s="36">
        <f>日常统计表!O8</f>
        <v>44634</v>
      </c>
      <c r="I12" s="36">
        <v>44655</v>
      </c>
      <c r="J12" s="48">
        <v>23</v>
      </c>
      <c r="K12" s="48">
        <v>20</v>
      </c>
      <c r="L12" s="47">
        <f t="shared" si="0"/>
        <v>3</v>
      </c>
      <c r="M12" s="46">
        <f t="shared" si="1"/>
        <v>0.13043478260869565</v>
      </c>
      <c r="N12" s="8" t="s">
        <v>172</v>
      </c>
    </row>
    <row r="13" spans="1:14" s="26" customFormat="1" ht="43.5" customHeight="1">
      <c r="A13" s="31">
        <v>9</v>
      </c>
      <c r="B13" s="8" t="s">
        <v>29</v>
      </c>
      <c r="C13" s="199"/>
      <c r="D13" s="32" t="str">
        <f>日常统计表!F9</f>
        <v>演达二路</v>
      </c>
      <c r="E13" s="25" t="str">
        <f>日常统计表!G9</f>
        <v>管长：40.3m，管径：DN500，开挖深度：3-4m</v>
      </c>
      <c r="F13" s="25" t="str">
        <f>日常统计表!H9</f>
        <v>42X4</v>
      </c>
      <c r="G13" s="35">
        <f>日常统计表!N9</f>
        <v>44631</v>
      </c>
      <c r="H13" s="36">
        <f>日常统计表!O9</f>
        <v>44634</v>
      </c>
      <c r="I13" s="36">
        <v>44648</v>
      </c>
      <c r="J13" s="48">
        <v>13</v>
      </c>
      <c r="K13" s="48">
        <v>13</v>
      </c>
      <c r="L13" s="47">
        <f t="shared" si="0"/>
        <v>0</v>
      </c>
      <c r="M13" s="46">
        <f t="shared" si="1"/>
        <v>0</v>
      </c>
      <c r="N13" s="25"/>
    </row>
    <row r="14" spans="1:14" s="26" customFormat="1" ht="30" customHeight="1">
      <c r="A14" s="31">
        <v>10</v>
      </c>
      <c r="B14" s="8" t="s">
        <v>29</v>
      </c>
      <c r="C14" s="199"/>
      <c r="D14" s="32" t="str">
        <f>日常统计表!F10</f>
        <v>四环南路</v>
      </c>
      <c r="E14" s="25" t="str">
        <f>日常统计表!G10</f>
        <v>管长：42m，管径：DN600，开挖深度：3-4m</v>
      </c>
      <c r="F14" s="25" t="str">
        <f>日常统计表!H10</f>
        <v>42X4</v>
      </c>
      <c r="G14" s="35">
        <f>日常统计表!N10</f>
        <v>44631</v>
      </c>
      <c r="H14" s="36">
        <f>日常统计表!O10</f>
        <v>44634</v>
      </c>
      <c r="I14" s="36">
        <v>44665</v>
      </c>
      <c r="J14" s="48">
        <v>15</v>
      </c>
      <c r="K14" s="48">
        <v>15</v>
      </c>
      <c r="L14" s="47">
        <f t="shared" si="0"/>
        <v>0</v>
      </c>
      <c r="M14" s="46">
        <f t="shared" si="1"/>
        <v>0</v>
      </c>
      <c r="N14" s="8" t="s">
        <v>172</v>
      </c>
    </row>
    <row r="15" spans="1:14" s="26" customFormat="1" ht="30" customHeight="1">
      <c r="A15" s="31">
        <v>11</v>
      </c>
      <c r="B15" s="8" t="s">
        <v>48</v>
      </c>
      <c r="C15" s="199"/>
      <c r="D15" s="32" t="str">
        <f>日常统计表!F11</f>
        <v>红花湖路、河坑路</v>
      </c>
      <c r="E15" s="25" t="str">
        <f>日常统计表!G11</f>
        <v>管长：480m，管径：DN600，开挖深度：4-5m</v>
      </c>
      <c r="F15" s="25" t="str">
        <f>日常统计表!H11</f>
        <v>120X5</v>
      </c>
      <c r="G15" s="35">
        <f>日常统计表!N11</f>
        <v>44631</v>
      </c>
      <c r="H15" s="36">
        <f>日常统计表!O11</f>
        <v>44634</v>
      </c>
      <c r="I15" s="36">
        <v>44655</v>
      </c>
      <c r="J15" s="48">
        <v>25</v>
      </c>
      <c r="K15" s="48">
        <v>20</v>
      </c>
      <c r="L15" s="47">
        <f t="shared" si="0"/>
        <v>5</v>
      </c>
      <c r="M15" s="46">
        <f t="shared" si="1"/>
        <v>0.2</v>
      </c>
      <c r="N15" s="8" t="s">
        <v>173</v>
      </c>
    </row>
    <row r="16" spans="1:14" s="26" customFormat="1" ht="30" customHeight="1">
      <c r="A16" s="31">
        <v>12</v>
      </c>
      <c r="B16" s="8" t="s">
        <v>48</v>
      </c>
      <c r="C16" s="199"/>
      <c r="D16" s="32" t="str">
        <f>日常统计表!F12</f>
        <v>花园水东路</v>
      </c>
      <c r="E16" s="25" t="str">
        <f>日常统计表!G12</f>
        <v>管长：366m，管径：DN400-800；开挖深度：4-6m</v>
      </c>
      <c r="F16" s="25" t="str">
        <f>日常统计表!H12</f>
        <v>262X5</v>
      </c>
      <c r="G16" s="35">
        <f>日常统计表!N12</f>
        <v>44631</v>
      </c>
      <c r="H16" s="36">
        <f>日常统计表!O12</f>
        <v>44634</v>
      </c>
      <c r="I16" s="36">
        <v>44667</v>
      </c>
      <c r="J16" s="48">
        <v>40</v>
      </c>
      <c r="K16" s="48">
        <v>30</v>
      </c>
      <c r="L16" s="47">
        <f t="shared" si="0"/>
        <v>10</v>
      </c>
      <c r="M16" s="46">
        <f t="shared" si="1"/>
        <v>0.25</v>
      </c>
      <c r="N16" s="25"/>
    </row>
    <row r="17" spans="1:14" s="26" customFormat="1" ht="30" customHeight="1">
      <c r="A17" s="31">
        <v>13</v>
      </c>
      <c r="B17" s="8" t="s">
        <v>48</v>
      </c>
      <c r="C17" s="199"/>
      <c r="D17" s="32" t="str">
        <f>日常统计表!F13</f>
        <v>江边路</v>
      </c>
      <c r="E17" s="25" t="str">
        <f>日常统计表!G13</f>
        <v>管长：306m,管径：DN600-800，开挖深度：3-4m</v>
      </c>
      <c r="F17" s="25" t="str">
        <f>日常统计表!H13</f>
        <v>106X4</v>
      </c>
      <c r="G17" s="35">
        <f>日常统计表!N13</f>
        <v>44631</v>
      </c>
      <c r="H17" s="36">
        <f>日常统计表!O13</f>
        <v>44634</v>
      </c>
      <c r="I17" s="36">
        <v>44655</v>
      </c>
      <c r="J17" s="48">
        <v>25</v>
      </c>
      <c r="K17" s="48">
        <v>20</v>
      </c>
      <c r="L17" s="47">
        <f t="shared" si="0"/>
        <v>5</v>
      </c>
      <c r="M17" s="46">
        <f t="shared" si="1"/>
        <v>0.2</v>
      </c>
      <c r="N17" s="8" t="s">
        <v>172</v>
      </c>
    </row>
    <row r="18" spans="1:14" s="26" customFormat="1" ht="30" customHeight="1">
      <c r="A18" s="31">
        <v>14</v>
      </c>
      <c r="B18" s="8" t="s">
        <v>162</v>
      </c>
      <c r="C18" s="199"/>
      <c r="D18" s="32" t="str">
        <f>日常统计表!F14</f>
        <v>麻渣下片区</v>
      </c>
      <c r="E18" s="25" t="str">
        <f>日常统计表!G14</f>
        <v>总共对麻渣下片区6条路进行地质勘查钻探施工</v>
      </c>
      <c r="F18" s="25" t="str">
        <f>日常统计表!H14</f>
        <v>无需固定围挡</v>
      </c>
      <c r="G18" s="35">
        <f>日常统计表!N14</f>
        <v>44628</v>
      </c>
      <c r="H18" s="36">
        <f>日常统计表!O14</f>
        <v>44634</v>
      </c>
      <c r="I18" s="36">
        <v>44641</v>
      </c>
      <c r="J18" s="48">
        <v>10</v>
      </c>
      <c r="K18" s="48">
        <v>6</v>
      </c>
      <c r="L18" s="47">
        <f t="shared" si="0"/>
        <v>4</v>
      </c>
      <c r="M18" s="46">
        <f t="shared" si="1"/>
        <v>0.4</v>
      </c>
      <c r="N18" s="25"/>
    </row>
    <row r="19" spans="1:14" s="26" customFormat="1" ht="30" customHeight="1">
      <c r="A19" s="31">
        <v>15</v>
      </c>
      <c r="B19" s="8" t="s">
        <v>162</v>
      </c>
      <c r="C19" s="199"/>
      <c r="D19" s="32" t="str">
        <f>日常统计表!F15</f>
        <v>麦地片区</v>
      </c>
      <c r="E19" s="25" t="str">
        <f>日常统计表!G15</f>
        <v>总共对麦地片区9条路进行地质勘查钻探施工</v>
      </c>
      <c r="F19" s="25" t="str">
        <f>日常统计表!H15</f>
        <v>无需固定围挡</v>
      </c>
      <c r="G19" s="35">
        <f>日常统计表!N15</f>
        <v>44628</v>
      </c>
      <c r="H19" s="36">
        <f>日常统计表!O15</f>
        <v>44634</v>
      </c>
      <c r="I19" s="36">
        <v>44641</v>
      </c>
      <c r="J19" s="48">
        <v>10</v>
      </c>
      <c r="K19" s="48">
        <v>6</v>
      </c>
      <c r="L19" s="47">
        <f t="shared" si="0"/>
        <v>4</v>
      </c>
      <c r="M19" s="46">
        <f t="shared" si="1"/>
        <v>0.4</v>
      </c>
      <c r="N19" s="25"/>
    </row>
    <row r="20" spans="1:14" s="26" customFormat="1" ht="62.1" customHeight="1">
      <c r="A20" s="31">
        <v>16</v>
      </c>
      <c r="B20" s="25" t="str">
        <f>日常统计表!C16</f>
        <v>下角片区（菱湖周边）市政排水管网改造工程-雨污分流</v>
      </c>
      <c r="C20" s="199"/>
      <c r="D20" s="32" t="str">
        <f>日常统计表!F16</f>
        <v>香子园路</v>
      </c>
      <c r="E20" s="25" t="str">
        <f>日常统计表!G16</f>
        <v xml:space="preserve">                      管长：175m，管径：DN400，开挖深度：为3-4m
</v>
      </c>
      <c r="F20" s="25" t="str">
        <f>日常统计表!H16</f>
        <v>175X7</v>
      </c>
      <c r="G20" s="35">
        <f>日常统计表!N18</f>
        <v>44638</v>
      </c>
      <c r="H20" s="35">
        <f>日常统计表!O18</f>
        <v>44638</v>
      </c>
      <c r="I20" s="36">
        <v>44659</v>
      </c>
      <c r="J20" s="41">
        <v>25</v>
      </c>
      <c r="K20" s="49">
        <f>日常统计表!V17</f>
        <v>20</v>
      </c>
      <c r="L20" s="47">
        <f t="shared" si="0"/>
        <v>5</v>
      </c>
      <c r="M20" s="46">
        <f t="shared" si="1"/>
        <v>0.2</v>
      </c>
      <c r="N20" s="25"/>
    </row>
    <row r="21" spans="1:14" s="26" customFormat="1" ht="35.1" customHeight="1">
      <c r="A21" s="31">
        <v>17</v>
      </c>
      <c r="B21" s="25" t="str">
        <f>日常统计表!C18</f>
        <v>市政消火栓建设项目-东升路</v>
      </c>
      <c r="C21" s="200"/>
      <c r="D21" s="25" t="str">
        <f>日常统计表!F18</f>
        <v>东升路人行道</v>
      </c>
      <c r="E21" s="25" t="str">
        <f>日常统计表!G18</f>
        <v>安装消火栓10座</v>
      </c>
      <c r="F21" s="25" t="str">
        <f>日常统计表!H18</f>
        <v>20X2</v>
      </c>
      <c r="G21" s="35">
        <f>日常统计表!N18</f>
        <v>44638</v>
      </c>
      <c r="H21" s="35">
        <f>日常统计表!O18</f>
        <v>44638</v>
      </c>
      <c r="I21" s="36">
        <v>44645</v>
      </c>
      <c r="J21" s="50">
        <f>日常统计表!V18</f>
        <v>8</v>
      </c>
      <c r="K21" s="50">
        <f>日常统计表!V19</f>
        <v>8</v>
      </c>
      <c r="L21" s="25">
        <f>K21-J21</f>
        <v>0</v>
      </c>
      <c r="M21" s="46">
        <f t="shared" si="1"/>
        <v>0</v>
      </c>
      <c r="N21" s="25"/>
    </row>
    <row r="22" spans="1:14" s="26" customFormat="1" ht="35.1" customHeight="1">
      <c r="A22" s="31">
        <v>18</v>
      </c>
      <c r="B22" s="25" t="str">
        <f>日常统计表!C20</f>
        <v>南郊站城乡Ⅰ线、Ⅱ线与南湖花园线网架完善工程</v>
      </c>
      <c r="C22" s="32" t="str">
        <f>日常统计表!E20</f>
        <v>惠城区供电局</v>
      </c>
      <c r="D22" s="25" t="str">
        <f>日常统计表!F20</f>
        <v>马庄路</v>
      </c>
      <c r="E22" s="25" t="str">
        <f>日常统计表!G20</f>
        <v>管长：58m，新建井2座;开挖深度：0.6m</v>
      </c>
      <c r="F22" s="25" t="str">
        <f>日常统计表!H20</f>
        <v>2X2</v>
      </c>
      <c r="G22" s="35">
        <f>日常统计表!N20</f>
        <v>44634</v>
      </c>
      <c r="H22" s="35">
        <f>日常统计表!O20</f>
        <v>44638</v>
      </c>
      <c r="I22" s="36">
        <v>44648</v>
      </c>
      <c r="J22" s="32">
        <f>日常统计表!V20</f>
        <v>13</v>
      </c>
      <c r="K22" s="32">
        <f>日常统计表!V21</f>
        <v>10</v>
      </c>
      <c r="L22" s="25">
        <f>J22-K22</f>
        <v>3</v>
      </c>
      <c r="M22" s="46">
        <f t="shared" si="1"/>
        <v>0.23076923076923078</v>
      </c>
      <c r="N22" s="32"/>
    </row>
    <row r="23" spans="1:14" s="26" customFormat="1" ht="35.1" customHeight="1">
      <c r="A23" s="31">
        <v>19</v>
      </c>
      <c r="B23" s="25" t="str">
        <f>日常统计表!C22</f>
        <v>惠城区排水主管网            病害修复项目</v>
      </c>
      <c r="C23" s="201" t="str">
        <f>日常统计表!E22</f>
        <v>惠州市碧水工程项目管理有限公司</v>
      </c>
      <c r="D23" s="25" t="str">
        <f>日常统计表!F22</f>
        <v>新江路</v>
      </c>
      <c r="E23" s="25" t="str">
        <f>日常统计表!G22</f>
        <v>管长：230m，管径DN500，开挖深度:3-4m</v>
      </c>
      <c r="F23" s="25" t="str">
        <f>日常统计表!H22</f>
        <v>217X5</v>
      </c>
      <c r="G23" s="35">
        <f>日常统计表!N22</f>
        <v>44634</v>
      </c>
      <c r="H23" s="35">
        <f>日常统计表!O22</f>
        <v>44638</v>
      </c>
      <c r="I23" s="36">
        <v>44651</v>
      </c>
      <c r="J23" s="32">
        <f>日常统计表!V22</f>
        <v>15</v>
      </c>
      <c r="K23" s="32">
        <f>日常统计表!V23</f>
        <v>13</v>
      </c>
      <c r="L23" s="25">
        <f>J23-K23</f>
        <v>2</v>
      </c>
      <c r="M23" s="46">
        <f t="shared" si="1"/>
        <v>0.13333333333333333</v>
      </c>
      <c r="N23" s="32"/>
    </row>
    <row r="24" spans="1:14" s="26" customFormat="1" ht="35.1" customHeight="1">
      <c r="A24" s="31">
        <v>20</v>
      </c>
      <c r="B24" s="25" t="s">
        <v>81</v>
      </c>
      <c r="C24" s="202"/>
      <c r="D24" s="25" t="str">
        <f>日常统计表!F24</f>
        <v>东平北路</v>
      </c>
      <c r="E24" s="25" t="str">
        <f>日常统计表!G24</f>
        <v>管长：57m，管径：DN500～600，开挖深度:4-5m</v>
      </c>
      <c r="F24" s="25" t="str">
        <f>日常统计表!H24</f>
        <v>72X5</v>
      </c>
      <c r="G24" s="35">
        <f>日常统计表!N24</f>
        <v>44634</v>
      </c>
      <c r="H24" s="35">
        <f>日常统计表!O24</f>
        <v>44638</v>
      </c>
      <c r="I24" s="36">
        <v>44660</v>
      </c>
      <c r="J24" s="32">
        <f>日常统计表!V24</f>
        <v>40</v>
      </c>
      <c r="K24" s="32">
        <f>日常统计表!V25</f>
        <v>20</v>
      </c>
      <c r="L24" s="25">
        <f t="shared" ref="L24:L39" si="2">J24-K24</f>
        <v>20</v>
      </c>
      <c r="M24" s="46">
        <f t="shared" si="1"/>
        <v>0.5</v>
      </c>
      <c r="N24" s="32"/>
    </row>
    <row r="25" spans="1:14" s="26" customFormat="1" ht="35.1" customHeight="1">
      <c r="A25" s="31">
        <v>21</v>
      </c>
      <c r="B25" s="25" t="str">
        <f>日常统计表!C24</f>
        <v>惠城区排水主管网            病害修复项目</v>
      </c>
      <c r="C25" s="202"/>
      <c r="D25" s="25" t="str">
        <f>日常统计表!F26</f>
        <v>演达四路</v>
      </c>
      <c r="E25" s="25" t="str">
        <f>日常统计表!G26</f>
        <v>管长：40.3m，管径：DN500 ，开挖深度:5m</v>
      </c>
      <c r="F25" s="25" t="str">
        <f>日常统计表!H26</f>
        <v>45X4</v>
      </c>
      <c r="G25" s="35">
        <f>日常统计表!N26</f>
        <v>44634</v>
      </c>
      <c r="H25" s="35">
        <f>日常统计表!O26</f>
        <v>44638</v>
      </c>
      <c r="I25" s="36">
        <v>44659</v>
      </c>
      <c r="J25" s="32">
        <f>日常统计表!V26</f>
        <v>20</v>
      </c>
      <c r="K25" s="32">
        <f>日常统计表!V27</f>
        <v>20</v>
      </c>
      <c r="L25" s="25">
        <f t="shared" si="2"/>
        <v>0</v>
      </c>
      <c r="M25" s="46">
        <f t="shared" si="1"/>
        <v>0</v>
      </c>
      <c r="N25" s="32"/>
    </row>
    <row r="26" spans="1:14" s="26" customFormat="1" ht="35.1" customHeight="1">
      <c r="A26" s="31">
        <v>22</v>
      </c>
      <c r="B26" s="25" t="s">
        <v>81</v>
      </c>
      <c r="C26" s="202"/>
      <c r="D26" s="32" t="str">
        <f>日常统计表!F28</f>
        <v>麦地东二路</v>
      </c>
      <c r="E26" s="25" t="str">
        <f>日常统计表!G28</f>
        <v>管长：146m，管径：DN400，开挖深度:3-4m</v>
      </c>
      <c r="F26" s="25" t="str">
        <f>日常统计表!H28</f>
        <v>60X4</v>
      </c>
      <c r="G26" s="35">
        <f>日常统计表!N28</f>
        <v>44634</v>
      </c>
      <c r="H26" s="35">
        <f>日常统计表!O28</f>
        <v>44638</v>
      </c>
      <c r="I26" s="36">
        <v>44654</v>
      </c>
      <c r="J26" s="32">
        <f>日常统计表!V28</f>
        <v>28</v>
      </c>
      <c r="K26" s="32">
        <f>日常统计表!V29</f>
        <v>15</v>
      </c>
      <c r="L26" s="25">
        <f t="shared" si="2"/>
        <v>13</v>
      </c>
      <c r="M26" s="46">
        <f t="shared" si="1"/>
        <v>0.4642857142857143</v>
      </c>
      <c r="N26" s="32"/>
    </row>
    <row r="27" spans="1:14" s="26" customFormat="1" ht="54.4" customHeight="1">
      <c r="A27" s="31">
        <v>23</v>
      </c>
      <c r="B27" s="25" t="str">
        <f>日常统计表!C26</f>
        <v>惠州市金山新城水环境综合整治项目演达四路病害管网修复</v>
      </c>
      <c r="C27" s="202"/>
      <c r="D27" s="32" t="str">
        <f>日常统计表!F30</f>
        <v>三环南路</v>
      </c>
      <c r="E27" s="25" t="str">
        <f>日常统计表!G30</f>
        <v>管长：95m，管径：DN500～1200，开挖深度:6m</v>
      </c>
      <c r="F27" s="25" t="str">
        <f>日常统计表!H30</f>
        <v>130X5</v>
      </c>
      <c r="G27" s="35">
        <f>日常统计表!N30</f>
        <v>44634</v>
      </c>
      <c r="H27" s="35">
        <f>日常统计表!O30</f>
        <v>44638</v>
      </c>
      <c r="I27" s="36">
        <v>44654</v>
      </c>
      <c r="J27" s="32">
        <f>日常统计表!V30</f>
        <v>22</v>
      </c>
      <c r="K27" s="32">
        <f>日常统计表!V31</f>
        <v>15</v>
      </c>
      <c r="L27" s="25">
        <f t="shared" si="2"/>
        <v>7</v>
      </c>
      <c r="M27" s="46">
        <f t="shared" si="1"/>
        <v>0.31818181818181818</v>
      </c>
      <c r="N27" s="32"/>
    </row>
    <row r="28" spans="1:14" s="26" customFormat="1" ht="35.1" customHeight="1">
      <c r="A28" s="31">
        <v>24</v>
      </c>
      <c r="B28" s="25" t="s">
        <v>81</v>
      </c>
      <c r="C28" s="202"/>
      <c r="D28" s="32" t="str">
        <f>日常统计表!F32</f>
        <v>演达一路</v>
      </c>
      <c r="E28" s="25" t="str">
        <f>日常统计表!G32</f>
        <v>管长：47m，管径：DN500，开挖深度:3-4m</v>
      </c>
      <c r="F28" s="25" t="str">
        <f>日常统计表!H32</f>
        <v>47X5</v>
      </c>
      <c r="G28" s="35">
        <f>日常统计表!N32</f>
        <v>44634</v>
      </c>
      <c r="H28" s="35">
        <f>日常统计表!O32</f>
        <v>44638</v>
      </c>
      <c r="I28" s="36">
        <v>44654</v>
      </c>
      <c r="J28" s="32">
        <f>日常统计表!V32</f>
        <v>33</v>
      </c>
      <c r="K28" s="32">
        <f>日常统计表!V33</f>
        <v>15</v>
      </c>
      <c r="L28" s="25">
        <f t="shared" si="2"/>
        <v>18</v>
      </c>
      <c r="M28" s="46">
        <f t="shared" si="1"/>
        <v>0.54545454545454541</v>
      </c>
      <c r="N28" s="32"/>
    </row>
    <row r="29" spans="1:14" s="26" customFormat="1" ht="60.95" customHeight="1">
      <c r="A29" s="31">
        <v>25</v>
      </c>
      <c r="B29" s="25" t="str">
        <f>日常统计表!C28</f>
        <v>惠州市金山新城水环境综合整治项目麦地东二路病害管网修复</v>
      </c>
      <c r="C29" s="202"/>
      <c r="D29" s="32" t="str">
        <f>日常统计表!F34</f>
        <v>南岸路</v>
      </c>
      <c r="E29" s="25" t="str">
        <f>日常统计表!G34</f>
        <v>管长：17m，管径：DN500，开挖深度:3-4m</v>
      </c>
      <c r="F29" s="25" t="str">
        <f>日常统计表!H34</f>
        <v>17X5</v>
      </c>
      <c r="G29" s="35">
        <f>日常统计表!N34</f>
        <v>44634</v>
      </c>
      <c r="H29" s="35">
        <f>日常统计表!O34</f>
        <v>44638</v>
      </c>
      <c r="I29" s="36">
        <v>44645</v>
      </c>
      <c r="J29" s="32">
        <f>日常统计表!V34</f>
        <v>7</v>
      </c>
      <c r="K29" s="32">
        <f>日常统计表!V35</f>
        <v>7</v>
      </c>
      <c r="L29" s="25">
        <f t="shared" si="2"/>
        <v>0</v>
      </c>
      <c r="M29" s="46">
        <f t="shared" si="1"/>
        <v>0</v>
      </c>
      <c r="N29" s="32"/>
    </row>
    <row r="30" spans="1:14" s="26" customFormat="1" ht="35.1" customHeight="1">
      <c r="A30" s="31">
        <v>26</v>
      </c>
      <c r="B30" s="25" t="s">
        <v>81</v>
      </c>
      <c r="C30" s="202"/>
      <c r="D30" s="32" t="str">
        <f>日常统计表!F36</f>
        <v>惠澳大道</v>
      </c>
      <c r="E30" s="25" t="str">
        <f>日常统计表!G36</f>
        <v>管长：585m，管径：DN500，开挖深度:3-4m</v>
      </c>
      <c r="F30" s="25" t="str">
        <f>日常统计表!H36</f>
        <v>164X5</v>
      </c>
      <c r="G30" s="35">
        <f>日常统计表!N36</f>
        <v>44634</v>
      </c>
      <c r="H30" s="35">
        <f>日常统计表!O36</f>
        <v>44638</v>
      </c>
      <c r="I30" s="51">
        <v>44653</v>
      </c>
      <c r="J30" s="32">
        <f>日常统计表!V36</f>
        <v>20</v>
      </c>
      <c r="K30" s="32">
        <f>日常统计表!V37</f>
        <v>14</v>
      </c>
      <c r="L30" s="25">
        <f t="shared" si="2"/>
        <v>6</v>
      </c>
      <c r="M30" s="46">
        <f t="shared" si="1"/>
        <v>0.3</v>
      </c>
      <c r="N30" s="33" t="s">
        <v>173</v>
      </c>
    </row>
    <row r="31" spans="1:14" s="26" customFormat="1" ht="49.7" customHeight="1">
      <c r="A31" s="31">
        <v>27</v>
      </c>
      <c r="B31" s="38" t="str">
        <f>日常统计表!C38</f>
        <v>惠州市金山新城水环境综合整治项目宝安路病害管网修复</v>
      </c>
      <c r="C31" s="202"/>
      <c r="D31" s="39" t="str">
        <f>日常统计表!F38</f>
        <v>宝安路</v>
      </c>
      <c r="E31" s="38" t="str">
        <f>日常统计表!G38</f>
        <v>管长：114m，管径：DN600，开挖深度:4-5m</v>
      </c>
      <c r="F31" s="38" t="str">
        <f>日常统计表!H38</f>
        <v>64X5</v>
      </c>
      <c r="G31" s="40">
        <f>日常统计表!N38</f>
        <v>44634</v>
      </c>
      <c r="H31" s="40">
        <f>日常统计表!O38</f>
        <v>44638</v>
      </c>
      <c r="I31" s="36">
        <v>44654</v>
      </c>
      <c r="J31" s="39">
        <f>日常统计表!V38</f>
        <v>31</v>
      </c>
      <c r="K31" s="39">
        <f>日常统计表!V39</f>
        <v>15</v>
      </c>
      <c r="L31" s="38">
        <f t="shared" si="2"/>
        <v>16</v>
      </c>
      <c r="M31" s="52">
        <f t="shared" si="1"/>
        <v>0.5161290322580645</v>
      </c>
      <c r="N31" s="39"/>
    </row>
    <row r="32" spans="1:14" s="26" customFormat="1" ht="61.5" customHeight="1">
      <c r="A32" s="31">
        <v>28</v>
      </c>
      <c r="B32" s="41" t="str">
        <f>日常统计表!C40</f>
        <v>惠州市金山新城水环境综合整治项目麦地南路病害管网修复</v>
      </c>
      <c r="C32" s="194" t="str">
        <f>日常统计表!E40</f>
        <v>惠州市碧水工程项目管理有限公司</v>
      </c>
      <c r="D32" s="42" t="str">
        <f>日常统计表!F40</f>
        <v>麦地南路</v>
      </c>
      <c r="E32" s="22" t="s">
        <v>174</v>
      </c>
      <c r="F32" s="22" t="s">
        <v>51</v>
      </c>
      <c r="G32" s="35">
        <f>日常统计表!N28</f>
        <v>44634</v>
      </c>
      <c r="H32" s="43">
        <v>44642</v>
      </c>
      <c r="I32" s="36">
        <v>44658</v>
      </c>
      <c r="J32" s="42">
        <v>20</v>
      </c>
      <c r="K32" s="42">
        <v>16</v>
      </c>
      <c r="L32" s="38">
        <f t="shared" si="2"/>
        <v>4</v>
      </c>
      <c r="M32" s="52">
        <f t="shared" si="1"/>
        <v>0.2</v>
      </c>
      <c r="N32" s="33" t="s">
        <v>172</v>
      </c>
    </row>
    <row r="33" spans="1:14" s="26" customFormat="1" ht="51" customHeight="1">
      <c r="A33" s="31">
        <v>29</v>
      </c>
      <c r="B33" s="44" t="s">
        <v>131</v>
      </c>
      <c r="C33" s="195"/>
      <c r="D33" s="44" t="s">
        <v>132</v>
      </c>
      <c r="E33" s="22" t="s">
        <v>175</v>
      </c>
      <c r="F33" s="44" t="s">
        <v>42</v>
      </c>
      <c r="G33" s="43">
        <v>44634</v>
      </c>
      <c r="H33" s="43">
        <v>44642</v>
      </c>
      <c r="I33" s="36">
        <v>44659</v>
      </c>
      <c r="J33" s="41">
        <v>20</v>
      </c>
      <c r="K33" s="41">
        <v>17</v>
      </c>
      <c r="L33" s="38">
        <f t="shared" si="2"/>
        <v>3</v>
      </c>
      <c r="M33" s="52">
        <f t="shared" si="1"/>
        <v>0.15</v>
      </c>
      <c r="N33" s="33" t="s">
        <v>172</v>
      </c>
    </row>
    <row r="34" spans="1:14" s="26" customFormat="1" ht="46.5" customHeight="1">
      <c r="A34" s="31">
        <v>30</v>
      </c>
      <c r="B34" s="44" t="s">
        <v>134</v>
      </c>
      <c r="C34" s="195"/>
      <c r="D34" s="44" t="s">
        <v>135</v>
      </c>
      <c r="E34" s="22" t="s">
        <v>176</v>
      </c>
      <c r="F34" s="44" t="s">
        <v>177</v>
      </c>
      <c r="G34" s="43">
        <v>44634</v>
      </c>
      <c r="H34" s="43">
        <v>44642</v>
      </c>
      <c r="I34" s="36">
        <v>44660</v>
      </c>
      <c r="J34" s="41">
        <v>30</v>
      </c>
      <c r="K34" s="41">
        <v>18</v>
      </c>
      <c r="L34" s="38">
        <f t="shared" si="2"/>
        <v>12</v>
      </c>
      <c r="M34" s="52">
        <f t="shared" si="1"/>
        <v>0.4</v>
      </c>
      <c r="N34" s="41"/>
    </row>
    <row r="35" spans="1:14" s="26" customFormat="1" ht="35.1" customHeight="1">
      <c r="A35" s="31">
        <v>31</v>
      </c>
      <c r="B35" s="44" t="s">
        <v>178</v>
      </c>
      <c r="C35" s="196"/>
      <c r="D35" s="44" t="s">
        <v>138</v>
      </c>
      <c r="E35" s="44" t="s">
        <v>179</v>
      </c>
      <c r="F35" s="44" t="s">
        <v>180</v>
      </c>
      <c r="G35" s="43">
        <v>44645</v>
      </c>
      <c r="H35" s="43">
        <v>44647</v>
      </c>
      <c r="I35" s="36">
        <v>44652</v>
      </c>
      <c r="J35" s="41">
        <v>6</v>
      </c>
      <c r="K35" s="41">
        <v>6</v>
      </c>
      <c r="L35" s="38">
        <f t="shared" si="2"/>
        <v>0</v>
      </c>
      <c r="M35" s="52">
        <f t="shared" si="1"/>
        <v>0</v>
      </c>
      <c r="N35" s="41"/>
    </row>
    <row r="36" spans="1:14" s="26" customFormat="1" ht="50.25" customHeight="1">
      <c r="A36" s="31">
        <v>32</v>
      </c>
      <c r="B36" s="44" t="s">
        <v>140</v>
      </c>
      <c r="C36" s="44" t="s">
        <v>141</v>
      </c>
      <c r="D36" s="44" t="s">
        <v>142</v>
      </c>
      <c r="E36" s="44" t="s">
        <v>181</v>
      </c>
      <c r="F36" s="44" t="s">
        <v>182</v>
      </c>
      <c r="G36" s="43">
        <v>44642</v>
      </c>
      <c r="H36" s="43">
        <v>44657</v>
      </c>
      <c r="I36" s="36">
        <v>44679</v>
      </c>
      <c r="J36" s="41">
        <v>25</v>
      </c>
      <c r="K36" s="41">
        <v>22</v>
      </c>
      <c r="L36" s="38">
        <f t="shared" si="2"/>
        <v>3</v>
      </c>
      <c r="M36" s="52">
        <f t="shared" si="1"/>
        <v>0.12</v>
      </c>
      <c r="N36" s="41"/>
    </row>
    <row r="37" spans="1:14" s="26" customFormat="1" ht="35.1" customHeight="1">
      <c r="A37" s="31">
        <v>33</v>
      </c>
      <c r="B37" s="44" t="s">
        <v>144</v>
      </c>
      <c r="C37" s="44" t="s">
        <v>183</v>
      </c>
      <c r="D37" s="44" t="s">
        <v>145</v>
      </c>
      <c r="E37" s="44" t="s">
        <v>184</v>
      </c>
      <c r="F37" s="44" t="s">
        <v>185</v>
      </c>
      <c r="G37" s="43">
        <v>44642</v>
      </c>
      <c r="H37" s="43">
        <v>44653</v>
      </c>
      <c r="I37" s="43">
        <v>44693</v>
      </c>
      <c r="J37" s="41">
        <v>65</v>
      </c>
      <c r="K37" s="41">
        <v>40</v>
      </c>
      <c r="L37" s="38">
        <f t="shared" si="2"/>
        <v>25</v>
      </c>
      <c r="M37" s="52">
        <f t="shared" si="1"/>
        <v>0.38461538461538464</v>
      </c>
      <c r="N37" s="44" t="s">
        <v>186</v>
      </c>
    </row>
    <row r="38" spans="1:14" s="26" customFormat="1" ht="35.1" customHeight="1">
      <c r="A38" s="31">
        <v>34</v>
      </c>
      <c r="B38" s="44" t="s">
        <v>144</v>
      </c>
      <c r="C38" s="44" t="s">
        <v>183</v>
      </c>
      <c r="D38" s="44" t="s">
        <v>147</v>
      </c>
      <c r="E38" s="44" t="s">
        <v>187</v>
      </c>
      <c r="F38" s="44" t="s">
        <v>188</v>
      </c>
      <c r="G38" s="43">
        <v>44642</v>
      </c>
      <c r="H38" s="43">
        <v>44653</v>
      </c>
      <c r="I38" s="43">
        <v>44693</v>
      </c>
      <c r="J38" s="41">
        <v>70</v>
      </c>
      <c r="K38" s="41">
        <v>40</v>
      </c>
      <c r="L38" s="38">
        <f t="shared" si="2"/>
        <v>30</v>
      </c>
      <c r="M38" s="52">
        <f t="shared" si="1"/>
        <v>0.42857142857142855</v>
      </c>
      <c r="N38" s="44" t="s">
        <v>186</v>
      </c>
    </row>
    <row r="39" spans="1:14" s="26" customFormat="1" ht="35.1" customHeight="1">
      <c r="A39" s="31">
        <v>35</v>
      </c>
      <c r="B39" s="44" t="s">
        <v>149</v>
      </c>
      <c r="C39" s="44" t="s">
        <v>150</v>
      </c>
      <c r="D39" s="44" t="s">
        <v>43</v>
      </c>
      <c r="E39" s="44" t="s">
        <v>189</v>
      </c>
      <c r="F39" s="44" t="s">
        <v>190</v>
      </c>
      <c r="G39" s="43">
        <v>44634</v>
      </c>
      <c r="H39" s="43">
        <v>44663</v>
      </c>
      <c r="I39" s="43">
        <v>44666</v>
      </c>
      <c r="J39" s="41">
        <v>5</v>
      </c>
      <c r="K39" s="41">
        <v>4</v>
      </c>
      <c r="L39" s="41">
        <f t="shared" si="2"/>
        <v>1</v>
      </c>
      <c r="M39" s="53">
        <f t="shared" si="1"/>
        <v>0.2</v>
      </c>
      <c r="N39" s="41"/>
    </row>
  </sheetData>
  <sheetProtection formatCells="0" insertHyperlinks="0" autoFilter="0"/>
  <mergeCells count="6">
    <mergeCell ref="C32:C35"/>
    <mergeCell ref="A1:N1"/>
    <mergeCell ref="C5:C7"/>
    <mergeCell ref="C8:C10"/>
    <mergeCell ref="C12:C21"/>
    <mergeCell ref="C23:C31"/>
  </mergeCells>
  <phoneticPr fontId="27" type="noConversion"/>
  <pageMargins left="0.39305555555555599" right="0.35416666666666702" top="0.47222222222222199" bottom="1" header="0.23611111111111099" footer="0.5"/>
  <pageSetup paperSize="9" scale="7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0C5C-519D-404D-897B-8B57A6A1EE03}">
  <dimension ref="A1:I33"/>
  <sheetViews>
    <sheetView tabSelected="1" zoomScale="70" zoomScaleNormal="70" workbookViewId="0">
      <selection sqref="A1:I1"/>
    </sheetView>
  </sheetViews>
  <sheetFormatPr defaultColWidth="7" defaultRowHeight="30" customHeight="1"/>
  <cols>
    <col min="1" max="1" width="7" style="1"/>
    <col min="2" max="2" width="30.125" style="1" customWidth="1"/>
    <col min="3" max="3" width="24.625" style="1" customWidth="1"/>
    <col min="4" max="4" width="21.25" style="1" customWidth="1"/>
    <col min="5" max="5" width="56.875" style="1" customWidth="1"/>
    <col min="6" max="9" width="19.125" style="1" customWidth="1"/>
    <col min="10" max="10" width="7" style="1" customWidth="1"/>
    <col min="11" max="16384" width="7" style="1"/>
  </cols>
  <sheetData>
    <row r="1" spans="1:9" ht="57" customHeight="1">
      <c r="A1" s="203" t="s">
        <v>560</v>
      </c>
      <c r="B1" s="203"/>
      <c r="C1" s="203"/>
      <c r="D1" s="203"/>
      <c r="E1" s="203"/>
      <c r="F1" s="203"/>
      <c r="G1" s="203"/>
      <c r="H1" s="203"/>
      <c r="I1" s="203"/>
    </row>
    <row r="2" spans="1:9" s="2" customFormat="1" ht="53.25" customHeight="1">
      <c r="A2" s="5" t="s">
        <v>4</v>
      </c>
      <c r="B2" s="5" t="s">
        <v>5</v>
      </c>
      <c r="C2" s="5" t="s">
        <v>477</v>
      </c>
      <c r="D2" s="5" t="s">
        <v>272</v>
      </c>
      <c r="E2" s="5" t="s">
        <v>9</v>
      </c>
      <c r="F2" s="6" t="s">
        <v>191</v>
      </c>
      <c r="G2" s="6" t="s">
        <v>192</v>
      </c>
      <c r="H2" s="7" t="s">
        <v>193</v>
      </c>
      <c r="I2" s="5" t="s">
        <v>20</v>
      </c>
    </row>
    <row r="3" spans="1:9" s="3" customFormat="1" ht="90" customHeight="1">
      <c r="A3" s="154">
        <v>1</v>
      </c>
      <c r="B3" s="154" t="s">
        <v>467</v>
      </c>
      <c r="C3" s="154" t="s">
        <v>464</v>
      </c>
      <c r="D3" s="154" t="s">
        <v>555</v>
      </c>
      <c r="E3" s="155" t="s">
        <v>469</v>
      </c>
      <c r="F3" s="156">
        <v>45768</v>
      </c>
      <c r="G3" s="156">
        <v>45829</v>
      </c>
      <c r="H3" s="157">
        <f>G3-F3</f>
        <v>61</v>
      </c>
      <c r="I3" s="154"/>
    </row>
    <row r="4" spans="1:9" s="3" customFormat="1" ht="90" customHeight="1">
      <c r="A4" s="154">
        <v>2</v>
      </c>
      <c r="B4" s="154" t="s">
        <v>470</v>
      </c>
      <c r="C4" s="154" t="s">
        <v>464</v>
      </c>
      <c r="D4" s="154" t="s">
        <v>554</v>
      </c>
      <c r="E4" s="155" t="s">
        <v>471</v>
      </c>
      <c r="F4" s="156">
        <v>45781</v>
      </c>
      <c r="G4" s="156">
        <v>45787</v>
      </c>
      <c r="H4" s="157">
        <f t="shared" ref="H4:H32" si="0">G4-F4</f>
        <v>6</v>
      </c>
      <c r="I4" s="154"/>
    </row>
    <row r="5" spans="1:9" s="3" customFormat="1" ht="90" customHeight="1">
      <c r="A5" s="158">
        <v>3</v>
      </c>
      <c r="B5" s="154" t="s">
        <v>538</v>
      </c>
      <c r="C5" s="154" t="s">
        <v>464</v>
      </c>
      <c r="D5" s="154" t="s">
        <v>556</v>
      </c>
      <c r="E5" s="155" t="s">
        <v>472</v>
      </c>
      <c r="F5" s="156">
        <v>45797</v>
      </c>
      <c r="G5" s="156">
        <v>45838</v>
      </c>
      <c r="H5" s="157">
        <f t="shared" si="0"/>
        <v>41</v>
      </c>
      <c r="I5" s="158"/>
    </row>
    <row r="6" spans="1:9" s="3" customFormat="1" ht="90" customHeight="1">
      <c r="A6" s="158">
        <v>4</v>
      </c>
      <c r="B6" s="154" t="s">
        <v>473</v>
      </c>
      <c r="C6" s="154" t="s">
        <v>464</v>
      </c>
      <c r="D6" s="154" t="s">
        <v>557</v>
      </c>
      <c r="E6" s="155" t="s">
        <v>474</v>
      </c>
      <c r="F6" s="156">
        <v>45787</v>
      </c>
      <c r="G6" s="156">
        <v>45833</v>
      </c>
      <c r="H6" s="157">
        <f t="shared" si="0"/>
        <v>46</v>
      </c>
      <c r="I6" s="158"/>
    </row>
    <row r="7" spans="1:9" s="3" customFormat="1" ht="90" customHeight="1">
      <c r="A7" s="158">
        <v>5</v>
      </c>
      <c r="B7" s="154" t="s">
        <v>475</v>
      </c>
      <c r="C7" s="154" t="s">
        <v>464</v>
      </c>
      <c r="D7" s="154" t="s">
        <v>558</v>
      </c>
      <c r="E7" s="159" t="s">
        <v>476</v>
      </c>
      <c r="F7" s="156">
        <v>45802</v>
      </c>
      <c r="G7" s="156">
        <v>45833</v>
      </c>
      <c r="H7" s="157">
        <f t="shared" si="0"/>
        <v>31</v>
      </c>
      <c r="I7" s="160"/>
    </row>
    <row r="8" spans="1:9" ht="90" customHeight="1">
      <c r="A8" s="158">
        <v>6</v>
      </c>
      <c r="B8" s="161" t="s">
        <v>478</v>
      </c>
      <c r="C8" s="161" t="s">
        <v>194</v>
      </c>
      <c r="D8" s="161" t="s">
        <v>479</v>
      </c>
      <c r="E8" s="162" t="s">
        <v>480</v>
      </c>
      <c r="F8" s="163">
        <v>45787</v>
      </c>
      <c r="G8" s="163">
        <v>45807</v>
      </c>
      <c r="H8" s="157">
        <f t="shared" si="0"/>
        <v>20</v>
      </c>
      <c r="I8" s="158"/>
    </row>
    <row r="9" spans="1:9" ht="90" customHeight="1">
      <c r="A9" s="158">
        <v>7</v>
      </c>
      <c r="B9" s="164" t="s">
        <v>481</v>
      </c>
      <c r="C9" s="161" t="s">
        <v>194</v>
      </c>
      <c r="D9" s="161" t="s">
        <v>482</v>
      </c>
      <c r="E9" s="162" t="s">
        <v>480</v>
      </c>
      <c r="F9" s="163">
        <v>45797</v>
      </c>
      <c r="G9" s="163">
        <v>45818</v>
      </c>
      <c r="H9" s="157">
        <f t="shared" si="0"/>
        <v>21</v>
      </c>
      <c r="I9" s="158"/>
    </row>
    <row r="10" spans="1:9" s="4" customFormat="1" ht="90" customHeight="1">
      <c r="A10" s="158">
        <v>8</v>
      </c>
      <c r="B10" s="164" t="s">
        <v>483</v>
      </c>
      <c r="C10" s="161" t="s">
        <v>194</v>
      </c>
      <c r="D10" s="161" t="s">
        <v>559</v>
      </c>
      <c r="E10" s="162" t="s">
        <v>484</v>
      </c>
      <c r="F10" s="163">
        <v>45787</v>
      </c>
      <c r="G10" s="163">
        <v>45809</v>
      </c>
      <c r="H10" s="157">
        <f t="shared" si="0"/>
        <v>22</v>
      </c>
      <c r="I10" s="165"/>
    </row>
    <row r="11" spans="1:9" s="4" customFormat="1" ht="90" customHeight="1">
      <c r="A11" s="158">
        <v>9</v>
      </c>
      <c r="B11" s="164" t="s">
        <v>485</v>
      </c>
      <c r="C11" s="161" t="s">
        <v>194</v>
      </c>
      <c r="D11" s="161" t="s">
        <v>486</v>
      </c>
      <c r="E11" s="162" t="s">
        <v>487</v>
      </c>
      <c r="F11" s="163">
        <v>45781</v>
      </c>
      <c r="G11" s="163">
        <v>45838</v>
      </c>
      <c r="H11" s="157">
        <f t="shared" si="0"/>
        <v>57</v>
      </c>
      <c r="I11" s="165"/>
    </row>
    <row r="12" spans="1:9" s="4" customFormat="1" ht="90" customHeight="1">
      <c r="A12" s="158">
        <v>10</v>
      </c>
      <c r="B12" s="164" t="s">
        <v>488</v>
      </c>
      <c r="C12" s="161" t="s">
        <v>194</v>
      </c>
      <c r="D12" s="161" t="s">
        <v>489</v>
      </c>
      <c r="E12" s="162" t="s">
        <v>490</v>
      </c>
      <c r="F12" s="163">
        <v>45782</v>
      </c>
      <c r="G12" s="163">
        <v>45797</v>
      </c>
      <c r="H12" s="157">
        <f t="shared" si="0"/>
        <v>15</v>
      </c>
      <c r="I12" s="166"/>
    </row>
    <row r="13" spans="1:9" ht="90" customHeight="1">
      <c r="A13" s="158">
        <v>11</v>
      </c>
      <c r="B13" s="161" t="s">
        <v>491</v>
      </c>
      <c r="C13" s="161" t="s">
        <v>194</v>
      </c>
      <c r="D13" s="161" t="s">
        <v>492</v>
      </c>
      <c r="E13" s="162" t="s">
        <v>493</v>
      </c>
      <c r="F13" s="163">
        <v>45783</v>
      </c>
      <c r="G13" s="163">
        <v>45828</v>
      </c>
      <c r="H13" s="157">
        <f t="shared" si="0"/>
        <v>45</v>
      </c>
      <c r="I13" s="159"/>
    </row>
    <row r="14" spans="1:9" ht="90" customHeight="1">
      <c r="A14" s="158">
        <v>12</v>
      </c>
      <c r="B14" s="161" t="s">
        <v>494</v>
      </c>
      <c r="C14" s="161" t="s">
        <v>194</v>
      </c>
      <c r="D14" s="161" t="s">
        <v>495</v>
      </c>
      <c r="E14" s="162" t="s">
        <v>496</v>
      </c>
      <c r="F14" s="163">
        <v>45784</v>
      </c>
      <c r="G14" s="163">
        <v>45807</v>
      </c>
      <c r="H14" s="157">
        <f t="shared" si="0"/>
        <v>23</v>
      </c>
      <c r="I14" s="159"/>
    </row>
    <row r="15" spans="1:9" ht="90" customHeight="1">
      <c r="A15" s="158">
        <v>13</v>
      </c>
      <c r="B15" s="161" t="s">
        <v>497</v>
      </c>
      <c r="C15" s="161" t="s">
        <v>194</v>
      </c>
      <c r="D15" s="161" t="s">
        <v>495</v>
      </c>
      <c r="E15" s="162" t="s">
        <v>498</v>
      </c>
      <c r="F15" s="163">
        <v>45787</v>
      </c>
      <c r="G15" s="163">
        <v>45802</v>
      </c>
      <c r="H15" s="157">
        <f t="shared" si="0"/>
        <v>15</v>
      </c>
      <c r="I15" s="159"/>
    </row>
    <row r="16" spans="1:9" ht="90" customHeight="1">
      <c r="A16" s="158">
        <v>14</v>
      </c>
      <c r="B16" s="161" t="s">
        <v>499</v>
      </c>
      <c r="C16" s="161" t="s">
        <v>194</v>
      </c>
      <c r="D16" s="161" t="s">
        <v>495</v>
      </c>
      <c r="E16" s="162" t="s">
        <v>500</v>
      </c>
      <c r="F16" s="163">
        <v>45787</v>
      </c>
      <c r="G16" s="163">
        <v>45797</v>
      </c>
      <c r="H16" s="157">
        <f t="shared" si="0"/>
        <v>10</v>
      </c>
      <c r="I16" s="159"/>
    </row>
    <row r="17" spans="1:9" ht="90" customHeight="1">
      <c r="A17" s="158">
        <v>15</v>
      </c>
      <c r="B17" s="161" t="s">
        <v>501</v>
      </c>
      <c r="C17" s="161" t="s">
        <v>194</v>
      </c>
      <c r="D17" s="161" t="s">
        <v>502</v>
      </c>
      <c r="E17" s="162" t="s">
        <v>503</v>
      </c>
      <c r="F17" s="163">
        <v>45772</v>
      </c>
      <c r="G17" s="163">
        <v>45782</v>
      </c>
      <c r="H17" s="157">
        <f t="shared" si="0"/>
        <v>10</v>
      </c>
      <c r="I17" s="159"/>
    </row>
    <row r="18" spans="1:9" ht="90" customHeight="1">
      <c r="A18" s="158">
        <v>16</v>
      </c>
      <c r="B18" s="161" t="s">
        <v>504</v>
      </c>
      <c r="C18" s="161" t="s">
        <v>194</v>
      </c>
      <c r="D18" s="161" t="s">
        <v>505</v>
      </c>
      <c r="E18" s="162" t="s">
        <v>506</v>
      </c>
      <c r="F18" s="163">
        <v>45782</v>
      </c>
      <c r="G18" s="163">
        <v>45807</v>
      </c>
      <c r="H18" s="157">
        <f t="shared" si="0"/>
        <v>25</v>
      </c>
      <c r="I18" s="159"/>
    </row>
    <row r="19" spans="1:9" ht="90" customHeight="1">
      <c r="A19" s="158">
        <v>17</v>
      </c>
      <c r="B19" s="161" t="s">
        <v>507</v>
      </c>
      <c r="C19" s="161" t="s">
        <v>194</v>
      </c>
      <c r="D19" s="161" t="s">
        <v>508</v>
      </c>
      <c r="E19" s="162" t="s">
        <v>509</v>
      </c>
      <c r="F19" s="163">
        <v>45787</v>
      </c>
      <c r="G19" s="163">
        <v>45802</v>
      </c>
      <c r="H19" s="157">
        <f t="shared" si="0"/>
        <v>15</v>
      </c>
      <c r="I19" s="159"/>
    </row>
    <row r="20" spans="1:9" ht="90" customHeight="1">
      <c r="A20" s="158">
        <v>18</v>
      </c>
      <c r="B20" s="161" t="s">
        <v>510</v>
      </c>
      <c r="C20" s="161" t="s">
        <v>194</v>
      </c>
      <c r="D20" s="161" t="s">
        <v>511</v>
      </c>
      <c r="E20" s="162" t="s">
        <v>512</v>
      </c>
      <c r="F20" s="163">
        <v>45787</v>
      </c>
      <c r="G20" s="163">
        <v>45807</v>
      </c>
      <c r="H20" s="157">
        <f t="shared" si="0"/>
        <v>20</v>
      </c>
      <c r="I20" s="159"/>
    </row>
    <row r="21" spans="1:9" ht="90" customHeight="1">
      <c r="A21" s="158">
        <v>19</v>
      </c>
      <c r="B21" s="161" t="s">
        <v>513</v>
      </c>
      <c r="C21" s="161" t="s">
        <v>194</v>
      </c>
      <c r="D21" s="161" t="s">
        <v>514</v>
      </c>
      <c r="E21" s="162" t="s">
        <v>515</v>
      </c>
      <c r="F21" s="163">
        <v>45768</v>
      </c>
      <c r="G21" s="163">
        <v>45805</v>
      </c>
      <c r="H21" s="157">
        <f t="shared" si="0"/>
        <v>37</v>
      </c>
      <c r="I21" s="159"/>
    </row>
    <row r="22" spans="1:9" ht="90" customHeight="1">
      <c r="A22" s="158">
        <v>20</v>
      </c>
      <c r="B22" s="161" t="s">
        <v>516</v>
      </c>
      <c r="C22" s="161" t="s">
        <v>194</v>
      </c>
      <c r="D22" s="161" t="s">
        <v>517</v>
      </c>
      <c r="E22" s="162" t="s">
        <v>518</v>
      </c>
      <c r="F22" s="163">
        <v>45785</v>
      </c>
      <c r="G22" s="163">
        <v>45805</v>
      </c>
      <c r="H22" s="157">
        <f t="shared" si="0"/>
        <v>20</v>
      </c>
      <c r="I22" s="159"/>
    </row>
    <row r="23" spans="1:9" ht="90" customHeight="1">
      <c r="A23" s="158">
        <v>21</v>
      </c>
      <c r="B23" s="161" t="s">
        <v>519</v>
      </c>
      <c r="C23" s="161" t="s">
        <v>194</v>
      </c>
      <c r="D23" s="161" t="s">
        <v>559</v>
      </c>
      <c r="E23" s="162" t="s">
        <v>520</v>
      </c>
      <c r="F23" s="163">
        <v>45768</v>
      </c>
      <c r="G23" s="163">
        <v>46021</v>
      </c>
      <c r="H23" s="157">
        <f t="shared" si="0"/>
        <v>253</v>
      </c>
      <c r="I23" s="159"/>
    </row>
    <row r="24" spans="1:9" ht="90" customHeight="1">
      <c r="A24" s="158">
        <v>22</v>
      </c>
      <c r="B24" s="159" t="s">
        <v>521</v>
      </c>
      <c r="C24" s="155" t="s">
        <v>522</v>
      </c>
      <c r="D24" s="155" t="s">
        <v>523</v>
      </c>
      <c r="E24" s="159" t="s">
        <v>524</v>
      </c>
      <c r="F24" s="163">
        <v>45778</v>
      </c>
      <c r="G24" s="163">
        <v>45991</v>
      </c>
      <c r="H24" s="157">
        <f t="shared" si="0"/>
        <v>213</v>
      </c>
      <c r="I24" s="159"/>
    </row>
    <row r="25" spans="1:9" ht="90" customHeight="1">
      <c r="A25" s="158">
        <v>23</v>
      </c>
      <c r="B25" s="155" t="s">
        <v>525</v>
      </c>
      <c r="C25" s="167" t="s">
        <v>307</v>
      </c>
      <c r="D25" s="167" t="s">
        <v>526</v>
      </c>
      <c r="E25" s="155" t="s">
        <v>527</v>
      </c>
      <c r="F25" s="156">
        <v>45748</v>
      </c>
      <c r="G25" s="156">
        <v>45838</v>
      </c>
      <c r="H25" s="157">
        <f t="shared" si="0"/>
        <v>90</v>
      </c>
      <c r="I25" s="159" t="s">
        <v>549</v>
      </c>
    </row>
    <row r="26" spans="1:9" ht="90" customHeight="1">
      <c r="A26" s="158">
        <v>24</v>
      </c>
      <c r="B26" s="162" t="s">
        <v>528</v>
      </c>
      <c r="C26" s="161" t="s">
        <v>307</v>
      </c>
      <c r="D26" s="161" t="s">
        <v>529</v>
      </c>
      <c r="E26" s="162" t="s">
        <v>530</v>
      </c>
      <c r="F26" s="163">
        <v>45767</v>
      </c>
      <c r="G26" s="163">
        <v>46021</v>
      </c>
      <c r="H26" s="157">
        <f t="shared" si="0"/>
        <v>254</v>
      </c>
      <c r="I26" s="159" t="s">
        <v>549</v>
      </c>
    </row>
    <row r="27" spans="1:9" ht="90" customHeight="1">
      <c r="A27" s="158">
        <v>25</v>
      </c>
      <c r="B27" s="162" t="s">
        <v>545</v>
      </c>
      <c r="C27" s="161" t="s">
        <v>311</v>
      </c>
      <c r="D27" s="161" t="s">
        <v>531</v>
      </c>
      <c r="E27" s="162" t="s">
        <v>532</v>
      </c>
      <c r="F27" s="163">
        <v>45777</v>
      </c>
      <c r="G27" s="163">
        <v>45960</v>
      </c>
      <c r="H27" s="157">
        <f t="shared" si="0"/>
        <v>183</v>
      </c>
      <c r="I27" s="159"/>
    </row>
    <row r="28" spans="1:9" ht="90" customHeight="1">
      <c r="A28" s="158">
        <v>26</v>
      </c>
      <c r="B28" s="162" t="s">
        <v>533</v>
      </c>
      <c r="C28" s="161" t="s">
        <v>318</v>
      </c>
      <c r="D28" s="161" t="s">
        <v>534</v>
      </c>
      <c r="E28" s="162" t="s">
        <v>535</v>
      </c>
      <c r="F28" s="163">
        <v>45729</v>
      </c>
      <c r="G28" s="163">
        <v>45913</v>
      </c>
      <c r="H28" s="157">
        <f t="shared" si="0"/>
        <v>184</v>
      </c>
      <c r="I28" s="159" t="s">
        <v>549</v>
      </c>
    </row>
    <row r="29" spans="1:9" ht="90" customHeight="1">
      <c r="A29" s="158">
        <v>27</v>
      </c>
      <c r="B29" s="162" t="s">
        <v>533</v>
      </c>
      <c r="C29" s="161" t="s">
        <v>318</v>
      </c>
      <c r="D29" s="161" t="s">
        <v>536</v>
      </c>
      <c r="E29" s="162" t="s">
        <v>537</v>
      </c>
      <c r="F29" s="163">
        <v>45597</v>
      </c>
      <c r="G29" s="163">
        <v>45915</v>
      </c>
      <c r="H29" s="157">
        <f t="shared" si="0"/>
        <v>318</v>
      </c>
      <c r="I29" s="159"/>
    </row>
    <row r="30" spans="1:9" ht="90" customHeight="1">
      <c r="A30" s="158">
        <v>28</v>
      </c>
      <c r="B30" s="155" t="s">
        <v>540</v>
      </c>
      <c r="C30" s="155" t="s">
        <v>329</v>
      </c>
      <c r="D30" s="155" t="s">
        <v>541</v>
      </c>
      <c r="E30" s="155" t="s">
        <v>543</v>
      </c>
      <c r="F30" s="163">
        <v>45741</v>
      </c>
      <c r="G30" s="163">
        <v>45807</v>
      </c>
      <c r="H30" s="157">
        <f t="shared" si="0"/>
        <v>66</v>
      </c>
      <c r="I30" s="159"/>
    </row>
    <row r="31" spans="1:9" ht="90" customHeight="1">
      <c r="A31" s="158">
        <v>29</v>
      </c>
      <c r="B31" s="155" t="s">
        <v>539</v>
      </c>
      <c r="C31" s="155" t="s">
        <v>329</v>
      </c>
      <c r="D31" s="155" t="s">
        <v>542</v>
      </c>
      <c r="E31" s="155" t="s">
        <v>544</v>
      </c>
      <c r="F31" s="163">
        <v>45768</v>
      </c>
      <c r="G31" s="163">
        <v>45869</v>
      </c>
      <c r="H31" s="157">
        <f t="shared" si="0"/>
        <v>101</v>
      </c>
      <c r="I31" s="159"/>
    </row>
    <row r="32" spans="1:9" ht="90" customHeight="1">
      <c r="A32" s="158">
        <v>30</v>
      </c>
      <c r="B32" s="155" t="s">
        <v>546</v>
      </c>
      <c r="C32" s="159" t="s">
        <v>547</v>
      </c>
      <c r="D32" s="155" t="s">
        <v>551</v>
      </c>
      <c r="E32" s="159" t="s">
        <v>553</v>
      </c>
      <c r="F32" s="163">
        <v>45798</v>
      </c>
      <c r="G32" s="163">
        <v>46022</v>
      </c>
      <c r="H32" s="157">
        <f t="shared" si="0"/>
        <v>224</v>
      </c>
      <c r="I32" s="159"/>
    </row>
    <row r="33" spans="1:9" ht="90" customHeight="1">
      <c r="A33" s="158">
        <v>31</v>
      </c>
      <c r="B33" s="155" t="s">
        <v>550</v>
      </c>
      <c r="C33" s="155" t="s">
        <v>548</v>
      </c>
      <c r="D33" s="155" t="s">
        <v>552</v>
      </c>
      <c r="E33" s="159" t="s">
        <v>553</v>
      </c>
      <c r="F33" s="163">
        <v>45772</v>
      </c>
      <c r="G33" s="163">
        <v>46022</v>
      </c>
      <c r="H33" s="157">
        <f t="shared" ref="H33" si="1">G33-F33</f>
        <v>250</v>
      </c>
      <c r="I33" s="159"/>
    </row>
  </sheetData>
  <mergeCells count="1">
    <mergeCell ref="A1:I1"/>
  </mergeCells>
  <phoneticPr fontId="3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3"/>
  <sheetViews>
    <sheetView zoomScale="70" zoomScaleNormal="70" workbookViewId="0">
      <selection sqref="A1:I5"/>
    </sheetView>
  </sheetViews>
  <sheetFormatPr defaultColWidth="7" defaultRowHeight="30" customHeight="1"/>
  <cols>
    <col min="1" max="1" width="7" style="1"/>
    <col min="2" max="2" width="30.125" style="1" customWidth="1"/>
    <col min="3" max="3" width="24.625" style="1" customWidth="1"/>
    <col min="4" max="4" width="21.25" style="1" customWidth="1"/>
    <col min="5" max="5" width="56.875" style="1" customWidth="1"/>
    <col min="6" max="6" width="18.75" style="1" customWidth="1"/>
    <col min="7" max="7" width="16.875" style="1" bestFit="1" customWidth="1"/>
    <col min="8" max="8" width="16.375" style="1" customWidth="1"/>
    <col min="9" max="9" width="37.25" style="1" customWidth="1"/>
    <col min="10" max="10" width="7" style="1" customWidth="1"/>
    <col min="11" max="16384" width="7" style="1"/>
  </cols>
  <sheetData>
    <row r="1" spans="1:9" ht="57" customHeight="1">
      <c r="A1" s="203" t="s">
        <v>271</v>
      </c>
      <c r="B1" s="203"/>
      <c r="C1" s="203"/>
      <c r="D1" s="203"/>
      <c r="E1" s="203"/>
      <c r="F1" s="203"/>
      <c r="G1" s="203"/>
      <c r="H1" s="203"/>
      <c r="I1" s="203"/>
    </row>
    <row r="2" spans="1:9" s="2" customFormat="1" ht="53.25" customHeight="1">
      <c r="A2" s="5" t="s">
        <v>4</v>
      </c>
      <c r="B2" s="5" t="s">
        <v>5</v>
      </c>
      <c r="C2" s="5" t="s">
        <v>7</v>
      </c>
      <c r="D2" s="5" t="s">
        <v>272</v>
      </c>
      <c r="E2" s="5" t="s">
        <v>9</v>
      </c>
      <c r="F2" s="6" t="s">
        <v>191</v>
      </c>
      <c r="G2" s="6" t="s">
        <v>192</v>
      </c>
      <c r="H2" s="7" t="s">
        <v>193</v>
      </c>
      <c r="I2" s="5" t="s">
        <v>20</v>
      </c>
    </row>
    <row r="3" spans="1:9" s="3" customFormat="1" ht="90" customHeight="1">
      <c r="A3" s="8">
        <v>1</v>
      </c>
      <c r="B3" s="9" t="s">
        <v>214</v>
      </c>
      <c r="C3" s="10" t="s">
        <v>194</v>
      </c>
      <c r="D3" s="10" t="s">
        <v>273</v>
      </c>
      <c r="E3" s="11" t="s">
        <v>267</v>
      </c>
      <c r="F3" s="150">
        <v>45579</v>
      </c>
      <c r="G3" s="150">
        <v>45595</v>
      </c>
      <c r="H3" s="12">
        <v>16</v>
      </c>
      <c r="I3" s="8"/>
    </row>
    <row r="4" spans="1:9" s="3" customFormat="1" ht="87.95" customHeight="1">
      <c r="A4" s="8">
        <v>2</v>
      </c>
      <c r="B4" s="9" t="s">
        <v>197</v>
      </c>
      <c r="C4" s="10" t="s">
        <v>194</v>
      </c>
      <c r="D4" s="10" t="s">
        <v>198</v>
      </c>
      <c r="E4" s="11" t="s">
        <v>266</v>
      </c>
      <c r="F4" s="150">
        <v>45573</v>
      </c>
      <c r="G4" s="150">
        <v>45595</v>
      </c>
      <c r="H4" s="12">
        <v>22</v>
      </c>
      <c r="I4" s="8"/>
    </row>
    <row r="5" spans="1:9" s="3" customFormat="1" ht="95.1" customHeight="1">
      <c r="A5" s="8">
        <v>3</v>
      </c>
      <c r="B5" s="9" t="s">
        <v>199</v>
      </c>
      <c r="C5" s="10" t="s">
        <v>194</v>
      </c>
      <c r="D5" s="10" t="s">
        <v>200</v>
      </c>
      <c r="E5" s="11" t="s">
        <v>265</v>
      </c>
      <c r="F5" s="150">
        <v>45595</v>
      </c>
      <c r="G5" s="150">
        <v>45657</v>
      </c>
      <c r="H5" s="12">
        <v>60</v>
      </c>
      <c r="I5" s="8"/>
    </row>
    <row r="6" spans="1:9" s="3" customFormat="1" ht="87" customHeight="1">
      <c r="A6" s="8">
        <v>4</v>
      </c>
      <c r="B6" s="9" t="s">
        <v>201</v>
      </c>
      <c r="C6" s="10" t="s">
        <v>194</v>
      </c>
      <c r="D6" s="10" t="s">
        <v>202</v>
      </c>
      <c r="E6" s="11" t="s">
        <v>264</v>
      </c>
      <c r="F6" s="150">
        <v>45573</v>
      </c>
      <c r="G6" s="150">
        <v>45595</v>
      </c>
      <c r="H6" s="12">
        <v>22</v>
      </c>
      <c r="I6" s="8"/>
    </row>
    <row r="7" spans="1:9" s="3" customFormat="1" ht="105.95" customHeight="1">
      <c r="A7" s="8">
        <v>5</v>
      </c>
      <c r="B7" s="13" t="s">
        <v>203</v>
      </c>
      <c r="C7" s="10" t="s">
        <v>194</v>
      </c>
      <c r="D7" s="14" t="s">
        <v>204</v>
      </c>
      <c r="E7" s="15" t="s">
        <v>263</v>
      </c>
      <c r="F7" s="150">
        <v>45611</v>
      </c>
      <c r="G7" s="150">
        <v>45657</v>
      </c>
      <c r="H7" s="12">
        <v>45</v>
      </c>
      <c r="I7" s="22"/>
    </row>
    <row r="8" spans="1:9" ht="93.95" customHeight="1">
      <c r="A8" s="8">
        <v>6</v>
      </c>
      <c r="B8" s="10" t="s">
        <v>205</v>
      </c>
      <c r="C8" s="10" t="s">
        <v>194</v>
      </c>
      <c r="D8" s="10" t="s">
        <v>206</v>
      </c>
      <c r="E8" s="11" t="s">
        <v>262</v>
      </c>
      <c r="F8" s="150">
        <v>45595</v>
      </c>
      <c r="G8" s="150">
        <v>45657</v>
      </c>
      <c r="H8" s="12">
        <v>60</v>
      </c>
      <c r="I8" s="8"/>
    </row>
    <row r="9" spans="1:9" ht="93" customHeight="1">
      <c r="A9" s="8">
        <v>7</v>
      </c>
      <c r="B9" s="10" t="s">
        <v>207</v>
      </c>
      <c r="C9" s="10" t="s">
        <v>194</v>
      </c>
      <c r="D9" s="10" t="s">
        <v>208</v>
      </c>
      <c r="E9" s="11" t="s">
        <v>209</v>
      </c>
      <c r="F9" s="150">
        <v>45606</v>
      </c>
      <c r="G9" s="150">
        <v>45657</v>
      </c>
      <c r="H9" s="12">
        <v>50</v>
      </c>
      <c r="I9" s="8"/>
    </row>
    <row r="10" spans="1:9" s="4" customFormat="1" ht="98.1" customHeight="1">
      <c r="A10" s="8">
        <v>8</v>
      </c>
      <c r="B10" s="10" t="s">
        <v>210</v>
      </c>
      <c r="C10" s="21" t="s">
        <v>194</v>
      </c>
      <c r="D10" s="10" t="s">
        <v>211</v>
      </c>
      <c r="E10" s="17" t="s">
        <v>268</v>
      </c>
      <c r="F10" s="150">
        <v>45597</v>
      </c>
      <c r="G10" s="150">
        <v>45657</v>
      </c>
      <c r="H10" s="12">
        <v>60</v>
      </c>
      <c r="I10" s="16"/>
    </row>
    <row r="11" spans="1:9" s="4" customFormat="1" ht="89.1" customHeight="1">
      <c r="A11" s="8">
        <v>9</v>
      </c>
      <c r="B11" s="10" t="s">
        <v>212</v>
      </c>
      <c r="C11" s="21" t="s">
        <v>194</v>
      </c>
      <c r="D11" s="10" t="s">
        <v>213</v>
      </c>
      <c r="E11" s="17" t="s">
        <v>269</v>
      </c>
      <c r="F11" s="150">
        <v>45597</v>
      </c>
      <c r="G11" s="150">
        <v>45657</v>
      </c>
      <c r="H11" s="12">
        <v>60</v>
      </c>
      <c r="I11" s="16"/>
    </row>
    <row r="12" spans="1:9" s="4" customFormat="1" ht="99" customHeight="1">
      <c r="A12" s="8">
        <v>10</v>
      </c>
      <c r="B12" s="10" t="s">
        <v>215</v>
      </c>
      <c r="C12" s="21" t="s">
        <v>194</v>
      </c>
      <c r="D12" s="10" t="s">
        <v>216</v>
      </c>
      <c r="E12" s="18" t="s">
        <v>270</v>
      </c>
      <c r="F12" s="150">
        <v>45590</v>
      </c>
      <c r="G12" s="150">
        <v>45627</v>
      </c>
      <c r="H12" s="19">
        <f>G12-F12</f>
        <v>37</v>
      </c>
      <c r="I12" s="23"/>
    </row>
    <row r="13" spans="1:9" s="4" customFormat="1" ht="99" customHeight="1">
      <c r="A13" s="8">
        <v>11</v>
      </c>
      <c r="B13" s="10" t="s">
        <v>217</v>
      </c>
      <c r="C13" s="21" t="s">
        <v>194</v>
      </c>
      <c r="D13" s="10" t="s">
        <v>218</v>
      </c>
      <c r="E13" s="18" t="s">
        <v>219</v>
      </c>
      <c r="F13" s="150">
        <v>45597</v>
      </c>
      <c r="G13" s="150">
        <v>45657</v>
      </c>
      <c r="H13" s="19">
        <v>60</v>
      </c>
      <c r="I13" s="23"/>
    </row>
    <row r="14" spans="1:9" s="4" customFormat="1" ht="99" customHeight="1">
      <c r="A14" s="8">
        <v>12</v>
      </c>
      <c r="B14" s="10" t="s">
        <v>220</v>
      </c>
      <c r="C14" s="21" t="s">
        <v>194</v>
      </c>
      <c r="D14" s="10" t="s">
        <v>221</v>
      </c>
      <c r="E14" s="18" t="s">
        <v>222</v>
      </c>
      <c r="F14" s="150">
        <v>45597</v>
      </c>
      <c r="G14" s="150">
        <v>45657</v>
      </c>
      <c r="H14" s="19">
        <f>G14-F14</f>
        <v>60</v>
      </c>
      <c r="I14" s="23"/>
    </row>
    <row r="15" spans="1:9" s="4" customFormat="1" ht="99" customHeight="1">
      <c r="A15" s="8">
        <v>13</v>
      </c>
      <c r="B15" s="10" t="s">
        <v>195</v>
      </c>
      <c r="C15" s="21" t="s">
        <v>194</v>
      </c>
      <c r="D15" s="10" t="s">
        <v>196</v>
      </c>
      <c r="E15" s="18" t="s">
        <v>223</v>
      </c>
      <c r="F15" s="150">
        <v>45590</v>
      </c>
      <c r="G15" s="150">
        <v>45613</v>
      </c>
      <c r="H15" s="19">
        <f t="shared" ref="H15:H20" si="0">G15-F15</f>
        <v>23</v>
      </c>
      <c r="I15" s="23"/>
    </row>
    <row r="16" spans="1:9" customFormat="1" ht="90" customHeight="1">
      <c r="A16" s="8">
        <v>14</v>
      </c>
      <c r="B16" s="20" t="s">
        <v>224</v>
      </c>
      <c r="C16" s="21" t="s">
        <v>194</v>
      </c>
      <c r="D16" s="20" t="s">
        <v>225</v>
      </c>
      <c r="E16" s="21" t="s">
        <v>226</v>
      </c>
      <c r="F16" s="150">
        <v>45590</v>
      </c>
      <c r="G16" s="150">
        <v>45611</v>
      </c>
      <c r="H16" s="21">
        <f t="shared" si="0"/>
        <v>21</v>
      </c>
      <c r="I16" s="24"/>
    </row>
    <row r="17" spans="1:9" customFormat="1" ht="90" customHeight="1">
      <c r="A17" s="8">
        <v>15</v>
      </c>
      <c r="B17" s="20" t="s">
        <v>227</v>
      </c>
      <c r="C17" s="21" t="s">
        <v>194</v>
      </c>
      <c r="D17" s="20" t="s">
        <v>228</v>
      </c>
      <c r="E17" s="21" t="s">
        <v>229</v>
      </c>
      <c r="F17" s="150">
        <v>45591</v>
      </c>
      <c r="G17" s="150">
        <v>45611</v>
      </c>
      <c r="H17" s="21">
        <f t="shared" si="0"/>
        <v>20</v>
      </c>
      <c r="I17" s="24"/>
    </row>
    <row r="18" spans="1:9" customFormat="1" ht="90" customHeight="1">
      <c r="A18" s="8">
        <v>16</v>
      </c>
      <c r="B18" s="20" t="s">
        <v>230</v>
      </c>
      <c r="C18" s="21" t="s">
        <v>194</v>
      </c>
      <c r="D18" s="20" t="s">
        <v>231</v>
      </c>
      <c r="E18" s="21" t="s">
        <v>232</v>
      </c>
      <c r="F18" s="150">
        <v>45591</v>
      </c>
      <c r="G18" s="150">
        <v>45611</v>
      </c>
      <c r="H18" s="21">
        <f t="shared" si="0"/>
        <v>20</v>
      </c>
      <c r="I18" s="24"/>
    </row>
    <row r="19" spans="1:9" customFormat="1" ht="90" customHeight="1">
      <c r="A19" s="8">
        <v>17</v>
      </c>
      <c r="B19" s="20" t="s">
        <v>233</v>
      </c>
      <c r="C19" s="21" t="s">
        <v>194</v>
      </c>
      <c r="D19" s="20" t="s">
        <v>234</v>
      </c>
      <c r="E19" s="21" t="s">
        <v>235</v>
      </c>
      <c r="F19" s="150">
        <v>45585</v>
      </c>
      <c r="G19" s="150">
        <v>45616</v>
      </c>
      <c r="H19" s="21">
        <f t="shared" si="0"/>
        <v>31</v>
      </c>
      <c r="I19" s="24"/>
    </row>
    <row r="20" spans="1:9" customFormat="1" ht="90" customHeight="1">
      <c r="A20" s="8">
        <v>18</v>
      </c>
      <c r="B20" s="21" t="s">
        <v>236</v>
      </c>
      <c r="C20" s="21" t="s">
        <v>194</v>
      </c>
      <c r="D20" s="21" t="s">
        <v>237</v>
      </c>
      <c r="E20" s="21" t="s">
        <v>238</v>
      </c>
      <c r="F20" s="150">
        <v>45590</v>
      </c>
      <c r="G20" s="150">
        <v>45616</v>
      </c>
      <c r="H20" s="21">
        <f t="shared" si="0"/>
        <v>26</v>
      </c>
      <c r="I20" s="24"/>
    </row>
    <row r="21" spans="1:9" ht="90" customHeight="1">
      <c r="A21" s="8">
        <v>19</v>
      </c>
      <c r="B21" s="24" t="s">
        <v>239</v>
      </c>
      <c r="C21" s="24" t="s">
        <v>240</v>
      </c>
      <c r="D21" s="24" t="s">
        <v>241</v>
      </c>
      <c r="E21" s="24" t="s">
        <v>242</v>
      </c>
      <c r="F21" s="150">
        <v>45587</v>
      </c>
      <c r="G21" s="150">
        <v>45596</v>
      </c>
      <c r="H21" s="24">
        <v>10</v>
      </c>
      <c r="I21" s="24" t="s">
        <v>243</v>
      </c>
    </row>
    <row r="22" spans="1:9" s="138" customFormat="1" ht="90" customHeight="1">
      <c r="A22" s="8">
        <v>20</v>
      </c>
      <c r="B22" s="133" t="s">
        <v>274</v>
      </c>
      <c r="C22" s="133" t="s">
        <v>275</v>
      </c>
      <c r="D22" s="134" t="s">
        <v>276</v>
      </c>
      <c r="E22" s="135" t="s">
        <v>277</v>
      </c>
      <c r="F22" s="143">
        <v>45575</v>
      </c>
      <c r="G22" s="143">
        <v>45595</v>
      </c>
      <c r="H22" s="136">
        <v>20</v>
      </c>
      <c r="I22" s="133"/>
    </row>
    <row r="23" spans="1:9" s="138" customFormat="1" ht="90" customHeight="1">
      <c r="A23" s="8">
        <v>21</v>
      </c>
      <c r="B23" s="133" t="s">
        <v>278</v>
      </c>
      <c r="C23" s="133" t="s">
        <v>275</v>
      </c>
      <c r="D23" s="134" t="s">
        <v>279</v>
      </c>
      <c r="E23" s="135" t="s">
        <v>280</v>
      </c>
      <c r="F23" s="143">
        <v>45576</v>
      </c>
      <c r="G23" s="143">
        <v>45617</v>
      </c>
      <c r="H23" s="136">
        <v>40</v>
      </c>
      <c r="I23" s="133"/>
    </row>
    <row r="24" spans="1:9" s="138" customFormat="1" ht="90" customHeight="1">
      <c r="A24" s="8">
        <v>22</v>
      </c>
      <c r="B24" s="133" t="s">
        <v>274</v>
      </c>
      <c r="C24" s="133" t="s">
        <v>275</v>
      </c>
      <c r="D24" s="134" t="s">
        <v>281</v>
      </c>
      <c r="E24" s="135" t="s">
        <v>282</v>
      </c>
      <c r="F24" s="143">
        <v>45577</v>
      </c>
      <c r="G24" s="143">
        <v>45587</v>
      </c>
      <c r="H24" s="136">
        <v>10</v>
      </c>
      <c r="I24" s="133"/>
    </row>
    <row r="25" spans="1:9" s="138" customFormat="1" ht="90" customHeight="1">
      <c r="A25" s="8">
        <v>23</v>
      </c>
      <c r="B25" s="133" t="s">
        <v>274</v>
      </c>
      <c r="C25" s="133" t="s">
        <v>275</v>
      </c>
      <c r="D25" s="134" t="s">
        <v>283</v>
      </c>
      <c r="E25" s="135" t="s">
        <v>284</v>
      </c>
      <c r="F25" s="143">
        <v>45578</v>
      </c>
      <c r="G25" s="143">
        <v>45578</v>
      </c>
      <c r="H25" s="136">
        <v>10</v>
      </c>
      <c r="I25" s="133"/>
    </row>
    <row r="26" spans="1:9" s="138" customFormat="1" ht="90" customHeight="1">
      <c r="A26" s="8">
        <v>24</v>
      </c>
      <c r="B26" s="133" t="s">
        <v>285</v>
      </c>
      <c r="C26" s="133" t="s">
        <v>275</v>
      </c>
      <c r="D26" s="134" t="s">
        <v>286</v>
      </c>
      <c r="E26" s="135" t="s">
        <v>287</v>
      </c>
      <c r="F26" s="143">
        <v>45579</v>
      </c>
      <c r="G26" s="143">
        <v>45639</v>
      </c>
      <c r="H26" s="136">
        <v>60</v>
      </c>
      <c r="I26" s="133"/>
    </row>
    <row r="27" spans="1:9" s="138" customFormat="1" ht="90" customHeight="1">
      <c r="A27" s="8">
        <v>25</v>
      </c>
      <c r="B27" s="133" t="s">
        <v>288</v>
      </c>
      <c r="C27" s="133" t="s">
        <v>275</v>
      </c>
      <c r="D27" s="134" t="s">
        <v>289</v>
      </c>
      <c r="E27" s="135" t="s">
        <v>290</v>
      </c>
      <c r="F27" s="143">
        <v>45636</v>
      </c>
      <c r="G27" s="143">
        <v>45656</v>
      </c>
      <c r="H27" s="136">
        <v>20</v>
      </c>
      <c r="I27" s="133"/>
    </row>
    <row r="28" spans="1:9" s="138" customFormat="1" ht="90" customHeight="1">
      <c r="A28" s="8">
        <v>26</v>
      </c>
      <c r="B28" s="133" t="s">
        <v>291</v>
      </c>
      <c r="C28" s="133" t="s">
        <v>275</v>
      </c>
      <c r="D28" s="134" t="s">
        <v>292</v>
      </c>
      <c r="E28" s="134" t="s">
        <v>293</v>
      </c>
      <c r="F28" s="143">
        <v>45586</v>
      </c>
      <c r="G28" s="143">
        <v>45596</v>
      </c>
      <c r="H28" s="136">
        <v>10</v>
      </c>
      <c r="I28" s="133"/>
    </row>
    <row r="29" spans="1:9" s="138" customFormat="1" ht="90" customHeight="1">
      <c r="A29" s="8">
        <v>27</v>
      </c>
      <c r="B29" s="133" t="s">
        <v>294</v>
      </c>
      <c r="C29" s="133" t="s">
        <v>275</v>
      </c>
      <c r="D29" s="134" t="s">
        <v>295</v>
      </c>
      <c r="E29" s="134" t="s">
        <v>296</v>
      </c>
      <c r="F29" s="143">
        <v>45586</v>
      </c>
      <c r="G29" s="143">
        <v>45596</v>
      </c>
      <c r="H29" s="136">
        <v>10</v>
      </c>
      <c r="I29" s="24"/>
    </row>
    <row r="30" spans="1:9" s="138" customFormat="1" ht="90" customHeight="1">
      <c r="A30" s="8">
        <v>28</v>
      </c>
      <c r="B30" s="24" t="s">
        <v>297</v>
      </c>
      <c r="C30" s="133" t="s">
        <v>275</v>
      </c>
      <c r="D30" s="24" t="s">
        <v>298</v>
      </c>
      <c r="E30" s="24" t="s">
        <v>299</v>
      </c>
      <c r="F30" s="143">
        <v>45586</v>
      </c>
      <c r="G30" s="143">
        <v>45596</v>
      </c>
      <c r="H30" s="24">
        <v>10</v>
      </c>
      <c r="I30" s="24"/>
    </row>
    <row r="31" spans="1:9" s="138" customFormat="1" ht="90" customHeight="1">
      <c r="A31" s="8">
        <v>29</v>
      </c>
      <c r="B31" s="24" t="s">
        <v>300</v>
      </c>
      <c r="C31" s="133" t="s">
        <v>275</v>
      </c>
      <c r="D31" s="24" t="s">
        <v>301</v>
      </c>
      <c r="E31" s="24" t="s">
        <v>302</v>
      </c>
      <c r="F31" s="143">
        <v>45597</v>
      </c>
      <c r="G31" s="143">
        <v>45627</v>
      </c>
      <c r="H31" s="24">
        <v>30</v>
      </c>
      <c r="I31" s="24"/>
    </row>
    <row r="32" spans="1:9" s="138" customFormat="1" ht="90" customHeight="1">
      <c r="A32" s="8">
        <v>30</v>
      </c>
      <c r="B32" s="24" t="s">
        <v>303</v>
      </c>
      <c r="C32" s="133" t="s">
        <v>275</v>
      </c>
      <c r="D32" s="24" t="s">
        <v>304</v>
      </c>
      <c r="E32" s="24" t="s">
        <v>305</v>
      </c>
      <c r="F32" s="143">
        <v>45586</v>
      </c>
      <c r="G32" s="143">
        <v>45617</v>
      </c>
      <c r="H32" s="24">
        <v>30</v>
      </c>
      <c r="I32" s="24"/>
    </row>
    <row r="33" spans="1:11" s="138" customFormat="1" ht="90" customHeight="1">
      <c r="A33" s="8">
        <v>31</v>
      </c>
      <c r="B33" s="131" t="s">
        <v>306</v>
      </c>
      <c r="C33" s="130" t="s">
        <v>307</v>
      </c>
      <c r="D33" s="131" t="s">
        <v>308</v>
      </c>
      <c r="E33" s="24" t="s">
        <v>309</v>
      </c>
      <c r="F33" s="143">
        <v>45597</v>
      </c>
      <c r="G33" s="143">
        <v>45656</v>
      </c>
      <c r="H33" s="24">
        <f t="shared" ref="H33:H38" si="1">G33-F33+1</f>
        <v>60</v>
      </c>
      <c r="I33" s="139"/>
      <c r="K33" s="208" t="s">
        <v>355</v>
      </c>
    </row>
    <row r="34" spans="1:11" s="138" customFormat="1" ht="90" customHeight="1">
      <c r="A34" s="8">
        <v>32</v>
      </c>
      <c r="B34" s="130" t="s">
        <v>310</v>
      </c>
      <c r="C34" s="130" t="s">
        <v>311</v>
      </c>
      <c r="D34" s="130" t="s">
        <v>312</v>
      </c>
      <c r="E34" s="135" t="s">
        <v>313</v>
      </c>
      <c r="F34" s="143">
        <v>45560</v>
      </c>
      <c r="G34" s="143">
        <v>45807</v>
      </c>
      <c r="H34" s="24">
        <f t="shared" si="1"/>
        <v>248</v>
      </c>
      <c r="I34" s="139"/>
      <c r="K34" s="208"/>
    </row>
    <row r="35" spans="1:11" s="138" customFormat="1" ht="90" customHeight="1">
      <c r="A35" s="8">
        <v>33</v>
      </c>
      <c r="B35" s="131" t="s">
        <v>314</v>
      </c>
      <c r="C35" s="131" t="s">
        <v>311</v>
      </c>
      <c r="D35" s="131" t="s">
        <v>315</v>
      </c>
      <c r="E35" s="135" t="s">
        <v>316</v>
      </c>
      <c r="F35" s="143">
        <v>45621</v>
      </c>
      <c r="G35" s="143">
        <v>45930</v>
      </c>
      <c r="H35" s="24">
        <f t="shared" si="1"/>
        <v>310</v>
      </c>
      <c r="I35" s="131"/>
      <c r="K35" s="208"/>
    </row>
    <row r="36" spans="1:11" s="138" customFormat="1" ht="90" customHeight="1">
      <c r="A36" s="8">
        <v>34</v>
      </c>
      <c r="B36" s="130" t="s">
        <v>317</v>
      </c>
      <c r="C36" s="130" t="s">
        <v>318</v>
      </c>
      <c r="D36" s="130" t="s">
        <v>319</v>
      </c>
      <c r="E36" s="24" t="s">
        <v>320</v>
      </c>
      <c r="F36" s="143">
        <v>45597</v>
      </c>
      <c r="G36" s="143">
        <v>45657</v>
      </c>
      <c r="H36" s="24">
        <f t="shared" si="1"/>
        <v>61</v>
      </c>
      <c r="I36" s="139"/>
      <c r="K36" s="208"/>
    </row>
    <row r="37" spans="1:11" s="138" customFormat="1" ht="90" customHeight="1">
      <c r="A37" s="8">
        <v>35</v>
      </c>
      <c r="B37" s="130" t="s">
        <v>317</v>
      </c>
      <c r="C37" s="130" t="s">
        <v>318</v>
      </c>
      <c r="D37" s="131" t="s">
        <v>321</v>
      </c>
      <c r="E37" s="24" t="s">
        <v>322</v>
      </c>
      <c r="F37" s="143">
        <v>45580</v>
      </c>
      <c r="G37" s="143">
        <v>45657</v>
      </c>
      <c r="H37" s="24">
        <f t="shared" si="1"/>
        <v>78</v>
      </c>
      <c r="I37" s="139"/>
      <c r="K37" s="208"/>
    </row>
    <row r="38" spans="1:11" s="138" customFormat="1" ht="90" customHeight="1">
      <c r="A38" s="8">
        <v>36</v>
      </c>
      <c r="B38" s="130" t="s">
        <v>317</v>
      </c>
      <c r="C38" s="130" t="s">
        <v>318</v>
      </c>
      <c r="D38" s="131" t="s">
        <v>323</v>
      </c>
      <c r="E38" s="24" t="s">
        <v>320</v>
      </c>
      <c r="F38" s="143">
        <v>45597</v>
      </c>
      <c r="G38" s="143">
        <v>45657</v>
      </c>
      <c r="H38" s="24">
        <f t="shared" si="1"/>
        <v>61</v>
      </c>
      <c r="I38" s="139"/>
      <c r="K38" s="208"/>
    </row>
    <row r="39" spans="1:11" s="138" customFormat="1" ht="90" customHeight="1">
      <c r="A39" s="8">
        <v>37</v>
      </c>
      <c r="B39" s="131" t="s">
        <v>324</v>
      </c>
      <c r="C39" s="131" t="s">
        <v>325</v>
      </c>
      <c r="D39" s="131" t="s">
        <v>326</v>
      </c>
      <c r="E39" s="24" t="s">
        <v>327</v>
      </c>
      <c r="F39" s="143">
        <v>45550</v>
      </c>
      <c r="G39" s="143">
        <v>45915</v>
      </c>
      <c r="H39" s="132">
        <v>365</v>
      </c>
      <c r="I39" s="139"/>
      <c r="K39" s="208"/>
    </row>
    <row r="40" spans="1:11" s="138" customFormat="1" ht="90" customHeight="1">
      <c r="A40" s="8">
        <v>38</v>
      </c>
      <c r="B40" s="131" t="s">
        <v>328</v>
      </c>
      <c r="C40" s="131" t="s">
        <v>329</v>
      </c>
      <c r="D40" s="131" t="s">
        <v>330</v>
      </c>
      <c r="E40" s="24" t="s">
        <v>331</v>
      </c>
      <c r="F40" s="143">
        <v>45588</v>
      </c>
      <c r="G40" s="143">
        <v>45649</v>
      </c>
      <c r="H40" s="24"/>
      <c r="I40" s="131" t="s">
        <v>332</v>
      </c>
      <c r="K40" s="208"/>
    </row>
    <row r="41" spans="1:11" s="138" customFormat="1" ht="90" customHeight="1">
      <c r="A41" s="8">
        <v>39</v>
      </c>
      <c r="B41" s="131" t="s">
        <v>328</v>
      </c>
      <c r="C41" s="131" t="s">
        <v>329</v>
      </c>
      <c r="D41" s="131" t="s">
        <v>333</v>
      </c>
      <c r="E41" s="24" t="s">
        <v>334</v>
      </c>
      <c r="F41" s="143">
        <v>45588</v>
      </c>
      <c r="G41" s="143">
        <v>45649</v>
      </c>
      <c r="H41" s="132"/>
      <c r="I41" s="131" t="s">
        <v>335</v>
      </c>
      <c r="K41" s="208"/>
    </row>
    <row r="42" spans="1:11" s="138" customFormat="1" ht="90" customHeight="1">
      <c r="A42" s="8">
        <v>40</v>
      </c>
      <c r="B42" s="131" t="s">
        <v>328</v>
      </c>
      <c r="C42" s="131" t="s">
        <v>329</v>
      </c>
      <c r="D42" s="131" t="s">
        <v>336</v>
      </c>
      <c r="E42" s="24" t="s">
        <v>337</v>
      </c>
      <c r="F42" s="143">
        <v>45588</v>
      </c>
      <c r="G42" s="143">
        <v>45649</v>
      </c>
      <c r="H42" s="132"/>
      <c r="I42" s="131" t="s">
        <v>335</v>
      </c>
      <c r="K42" s="208"/>
    </row>
    <row r="43" spans="1:11" s="138" customFormat="1" ht="90" customHeight="1">
      <c r="A43" s="8">
        <v>41</v>
      </c>
      <c r="B43" s="131" t="s">
        <v>328</v>
      </c>
      <c r="C43" s="131" t="s">
        <v>329</v>
      </c>
      <c r="D43" s="131" t="s">
        <v>338</v>
      </c>
      <c r="E43" s="24" t="s">
        <v>339</v>
      </c>
      <c r="F43" s="143">
        <v>45588</v>
      </c>
      <c r="G43" s="143">
        <v>45649</v>
      </c>
      <c r="H43" s="132"/>
      <c r="I43" s="131" t="s">
        <v>335</v>
      </c>
      <c r="K43" s="208"/>
    </row>
    <row r="44" spans="1:11" s="138" customFormat="1" ht="90" customHeight="1">
      <c r="A44" s="8">
        <v>42</v>
      </c>
      <c r="B44" s="131" t="s">
        <v>328</v>
      </c>
      <c r="C44" s="131" t="s">
        <v>329</v>
      </c>
      <c r="D44" s="131" t="s">
        <v>340</v>
      </c>
      <c r="E44" s="24" t="s">
        <v>341</v>
      </c>
      <c r="F44" s="143">
        <v>45588</v>
      </c>
      <c r="G44" s="143">
        <v>45649</v>
      </c>
      <c r="H44" s="132">
        <v>62</v>
      </c>
      <c r="I44" s="131"/>
      <c r="K44" s="208"/>
    </row>
    <row r="45" spans="1:11" s="138" customFormat="1" ht="90" customHeight="1">
      <c r="A45" s="8">
        <v>43</v>
      </c>
      <c r="B45" s="131" t="s">
        <v>328</v>
      </c>
      <c r="C45" s="131" t="s">
        <v>329</v>
      </c>
      <c r="D45" s="131" t="s">
        <v>342</v>
      </c>
      <c r="E45" s="24" t="s">
        <v>343</v>
      </c>
      <c r="F45" s="143">
        <v>45588</v>
      </c>
      <c r="G45" s="143">
        <v>45649</v>
      </c>
      <c r="H45" s="132">
        <v>62</v>
      </c>
      <c r="I45" s="131"/>
      <c r="K45" s="208"/>
    </row>
    <row r="46" spans="1:11" s="138" customFormat="1" ht="90" customHeight="1">
      <c r="A46" s="8">
        <v>44</v>
      </c>
      <c r="B46" s="131" t="s">
        <v>328</v>
      </c>
      <c r="C46" s="131" t="s">
        <v>329</v>
      </c>
      <c r="D46" s="131" t="s">
        <v>344</v>
      </c>
      <c r="E46" s="24" t="s">
        <v>345</v>
      </c>
      <c r="F46" s="143">
        <v>45588</v>
      </c>
      <c r="G46" s="143">
        <v>45649</v>
      </c>
      <c r="H46" s="132">
        <v>62</v>
      </c>
      <c r="I46" s="131"/>
      <c r="K46" s="208"/>
    </row>
    <row r="47" spans="1:11" s="138" customFormat="1" ht="90" customHeight="1">
      <c r="A47" s="8">
        <v>45</v>
      </c>
      <c r="B47" s="131" t="s">
        <v>328</v>
      </c>
      <c r="C47" s="131" t="s">
        <v>329</v>
      </c>
      <c r="D47" s="131" t="s">
        <v>346</v>
      </c>
      <c r="E47" s="24" t="s">
        <v>347</v>
      </c>
      <c r="F47" s="143">
        <v>45588</v>
      </c>
      <c r="G47" s="143">
        <v>45649</v>
      </c>
      <c r="H47" s="132">
        <v>62</v>
      </c>
      <c r="I47" s="131"/>
      <c r="K47" s="208"/>
    </row>
    <row r="48" spans="1:11" s="138" customFormat="1" ht="90" customHeight="1">
      <c r="A48" s="8">
        <v>46</v>
      </c>
      <c r="B48" s="131" t="s">
        <v>328</v>
      </c>
      <c r="C48" s="131" t="s">
        <v>329</v>
      </c>
      <c r="D48" s="131" t="s">
        <v>348</v>
      </c>
      <c r="E48" s="24" t="s">
        <v>349</v>
      </c>
      <c r="F48" s="143">
        <v>45588</v>
      </c>
      <c r="G48" s="143">
        <v>45649</v>
      </c>
      <c r="H48" s="132"/>
      <c r="I48" s="131" t="s">
        <v>332</v>
      </c>
      <c r="K48" s="208"/>
    </row>
    <row r="49" spans="1:11" s="138" customFormat="1" ht="90" customHeight="1">
      <c r="A49" s="8">
        <v>47</v>
      </c>
      <c r="B49" s="131" t="s">
        <v>328</v>
      </c>
      <c r="C49" s="131" t="s">
        <v>329</v>
      </c>
      <c r="D49" s="131" t="s">
        <v>350</v>
      </c>
      <c r="E49" s="24"/>
      <c r="F49" s="143">
        <v>45588</v>
      </c>
      <c r="G49" s="143">
        <v>45649</v>
      </c>
      <c r="H49" s="132"/>
      <c r="I49" s="131" t="s">
        <v>351</v>
      </c>
      <c r="K49" s="208"/>
    </row>
    <row r="50" spans="1:11" s="138" customFormat="1" ht="90" customHeight="1">
      <c r="A50" s="8">
        <v>48</v>
      </c>
      <c r="B50" s="131" t="s">
        <v>328</v>
      </c>
      <c r="C50" s="131" t="s">
        <v>329</v>
      </c>
      <c r="D50" s="131" t="s">
        <v>352</v>
      </c>
      <c r="E50" s="24"/>
      <c r="F50" s="143">
        <v>45588</v>
      </c>
      <c r="G50" s="143">
        <v>45649</v>
      </c>
      <c r="H50" s="132"/>
      <c r="I50" s="131" t="s">
        <v>351</v>
      </c>
      <c r="K50" s="208"/>
    </row>
    <row r="51" spans="1:11" s="138" customFormat="1" ht="90" customHeight="1">
      <c r="A51" s="8">
        <v>49</v>
      </c>
      <c r="B51" s="131" t="s">
        <v>328</v>
      </c>
      <c r="C51" s="131" t="s">
        <v>329</v>
      </c>
      <c r="D51" s="131" t="s">
        <v>353</v>
      </c>
      <c r="E51" s="24"/>
      <c r="F51" s="143">
        <v>45588</v>
      </c>
      <c r="G51" s="143">
        <v>45649</v>
      </c>
      <c r="H51" s="132"/>
      <c r="I51" s="131" t="s">
        <v>351</v>
      </c>
      <c r="K51" s="208"/>
    </row>
    <row r="52" spans="1:11" s="138" customFormat="1" ht="90" customHeight="1">
      <c r="A52" s="8">
        <v>50</v>
      </c>
      <c r="B52" s="131" t="s">
        <v>328</v>
      </c>
      <c r="C52" s="131" t="s">
        <v>329</v>
      </c>
      <c r="D52" s="131" t="s">
        <v>354</v>
      </c>
      <c r="E52" s="24"/>
      <c r="F52" s="143">
        <v>45588</v>
      </c>
      <c r="G52" s="143">
        <v>45649</v>
      </c>
      <c r="H52" s="132"/>
      <c r="I52" s="131" t="s">
        <v>351</v>
      </c>
      <c r="K52" s="208"/>
    </row>
    <row r="53" spans="1:11" ht="90" customHeight="1">
      <c r="A53" s="8">
        <v>51</v>
      </c>
      <c r="B53" s="130" t="s">
        <v>244</v>
      </c>
      <c r="C53" s="130" t="s">
        <v>245</v>
      </c>
      <c r="D53" s="130" t="s">
        <v>246</v>
      </c>
      <c r="E53" s="24" t="s">
        <v>247</v>
      </c>
      <c r="F53" s="143">
        <v>45595</v>
      </c>
      <c r="G53" s="143">
        <v>45657</v>
      </c>
      <c r="H53" s="24">
        <f>G53-F53+1</f>
        <v>63</v>
      </c>
      <c r="I53" s="24"/>
      <c r="K53" s="208"/>
    </row>
    <row r="54" spans="1:11" ht="90" customHeight="1">
      <c r="A54" s="8">
        <v>52</v>
      </c>
      <c r="B54" s="131" t="s">
        <v>244</v>
      </c>
      <c r="C54" s="131" t="s">
        <v>245</v>
      </c>
      <c r="D54" s="131" t="s">
        <v>248</v>
      </c>
      <c r="E54" s="24" t="s">
        <v>249</v>
      </c>
      <c r="F54" s="143">
        <v>45595</v>
      </c>
      <c r="G54" s="143">
        <v>45657</v>
      </c>
      <c r="H54" s="132">
        <v>63</v>
      </c>
      <c r="I54" s="24"/>
      <c r="K54" s="208"/>
    </row>
    <row r="55" spans="1:11" ht="90" customHeight="1">
      <c r="A55" s="8">
        <v>53</v>
      </c>
      <c r="B55" s="131" t="s">
        <v>244</v>
      </c>
      <c r="C55" s="131" t="s">
        <v>245</v>
      </c>
      <c r="D55" s="131" t="s">
        <v>250</v>
      </c>
      <c r="E55" s="24" t="s">
        <v>251</v>
      </c>
      <c r="F55" s="143">
        <v>45595</v>
      </c>
      <c r="G55" s="143">
        <v>45657</v>
      </c>
      <c r="H55" s="132">
        <v>63</v>
      </c>
      <c r="I55" s="24"/>
      <c r="K55" s="208"/>
    </row>
    <row r="56" spans="1:11" ht="90" customHeight="1">
      <c r="A56" s="8">
        <v>54</v>
      </c>
      <c r="B56" s="131" t="s">
        <v>244</v>
      </c>
      <c r="C56" s="131" t="s">
        <v>245</v>
      </c>
      <c r="D56" s="131" t="s">
        <v>252</v>
      </c>
      <c r="E56" s="24" t="s">
        <v>253</v>
      </c>
      <c r="F56" s="143">
        <v>45595</v>
      </c>
      <c r="G56" s="143">
        <v>45657</v>
      </c>
      <c r="H56" s="132">
        <v>63</v>
      </c>
      <c r="I56" s="24"/>
      <c r="K56" s="208"/>
    </row>
    <row r="57" spans="1:11" ht="90" customHeight="1">
      <c r="A57" s="8">
        <v>55</v>
      </c>
      <c r="B57" s="131" t="s">
        <v>244</v>
      </c>
      <c r="C57" s="131" t="s">
        <v>245</v>
      </c>
      <c r="D57" s="131" t="s">
        <v>254</v>
      </c>
      <c r="E57" s="24" t="s">
        <v>255</v>
      </c>
      <c r="F57" s="143">
        <v>45595</v>
      </c>
      <c r="G57" s="143">
        <v>45657</v>
      </c>
      <c r="H57" s="132">
        <v>63</v>
      </c>
      <c r="I57" s="24"/>
      <c r="K57" s="208"/>
    </row>
    <row r="58" spans="1:11" ht="90" customHeight="1">
      <c r="A58" s="8">
        <v>56</v>
      </c>
      <c r="B58" s="131" t="s">
        <v>244</v>
      </c>
      <c r="C58" s="131" t="s">
        <v>245</v>
      </c>
      <c r="D58" s="131" t="s">
        <v>256</v>
      </c>
      <c r="E58" s="24" t="s">
        <v>257</v>
      </c>
      <c r="F58" s="143">
        <v>45595</v>
      </c>
      <c r="G58" s="143">
        <v>45657</v>
      </c>
      <c r="H58" s="132">
        <v>63</v>
      </c>
      <c r="I58" s="24"/>
      <c r="K58" s="208"/>
    </row>
    <row r="59" spans="1:11" ht="90" customHeight="1">
      <c r="A59" s="8">
        <v>57</v>
      </c>
      <c r="B59" s="131" t="s">
        <v>244</v>
      </c>
      <c r="C59" s="131" t="s">
        <v>245</v>
      </c>
      <c r="D59" s="131" t="s">
        <v>258</v>
      </c>
      <c r="E59" s="24" t="s">
        <v>259</v>
      </c>
      <c r="F59" s="143">
        <v>45595</v>
      </c>
      <c r="G59" s="143">
        <v>45657</v>
      </c>
      <c r="H59" s="132">
        <v>63</v>
      </c>
      <c r="I59" s="24"/>
      <c r="K59" s="208"/>
    </row>
    <row r="60" spans="1:11" ht="90" customHeight="1">
      <c r="A60" s="8">
        <v>58</v>
      </c>
      <c r="B60" s="131" t="s">
        <v>244</v>
      </c>
      <c r="C60" s="131" t="s">
        <v>245</v>
      </c>
      <c r="D60" s="131" t="s">
        <v>260</v>
      </c>
      <c r="E60" s="24" t="s">
        <v>261</v>
      </c>
      <c r="F60" s="143">
        <v>45595</v>
      </c>
      <c r="G60" s="143">
        <v>45657</v>
      </c>
      <c r="H60" s="132">
        <v>63</v>
      </c>
      <c r="I60" s="24"/>
      <c r="K60" s="208"/>
    </row>
    <row r="61" spans="1:11" ht="90" customHeight="1">
      <c r="A61" s="8">
        <v>59</v>
      </c>
      <c r="B61" s="141" t="s">
        <v>356</v>
      </c>
      <c r="C61" s="131" t="s">
        <v>357</v>
      </c>
      <c r="D61" s="140" t="s">
        <v>358</v>
      </c>
      <c r="E61" s="142" t="s">
        <v>359</v>
      </c>
      <c r="F61" s="143">
        <v>45588</v>
      </c>
      <c r="G61" s="143">
        <v>45637</v>
      </c>
      <c r="H61" s="132">
        <v>50</v>
      </c>
      <c r="I61" s="211" t="s">
        <v>442</v>
      </c>
    </row>
    <row r="62" spans="1:11" ht="90" customHeight="1">
      <c r="A62" s="8">
        <v>60</v>
      </c>
      <c r="B62" s="130" t="s">
        <v>360</v>
      </c>
      <c r="C62" s="131" t="s">
        <v>357</v>
      </c>
      <c r="D62" s="144" t="s">
        <v>361</v>
      </c>
      <c r="E62" s="145" t="s">
        <v>362</v>
      </c>
      <c r="F62" s="143">
        <v>45590</v>
      </c>
      <c r="G62" s="143">
        <v>45654</v>
      </c>
      <c r="H62" s="132">
        <v>65</v>
      </c>
      <c r="I62" s="212"/>
    </row>
    <row r="63" spans="1:11" ht="90" customHeight="1">
      <c r="A63" s="8">
        <v>61</v>
      </c>
      <c r="B63" s="146" t="s">
        <v>363</v>
      </c>
      <c r="C63" s="131" t="s">
        <v>357</v>
      </c>
      <c r="D63" s="130" t="s">
        <v>364</v>
      </c>
      <c r="E63" s="147" t="s">
        <v>365</v>
      </c>
      <c r="F63" s="143">
        <v>45585</v>
      </c>
      <c r="G63" s="143">
        <v>45646</v>
      </c>
      <c r="H63" s="148">
        <f t="shared" ref="H63:H67" si="2">G63-F63+1</f>
        <v>62</v>
      </c>
      <c r="I63" s="212"/>
    </row>
    <row r="64" spans="1:11" ht="90" customHeight="1">
      <c r="A64" s="204">
        <v>62</v>
      </c>
      <c r="B64" s="206" t="s">
        <v>366</v>
      </c>
      <c r="C64" s="206" t="s">
        <v>357</v>
      </c>
      <c r="D64" s="130" t="s">
        <v>367</v>
      </c>
      <c r="E64" s="148" t="s">
        <v>439</v>
      </c>
      <c r="F64" s="143">
        <v>45580</v>
      </c>
      <c r="G64" s="143">
        <v>45641</v>
      </c>
      <c r="H64" s="148">
        <f t="shared" si="2"/>
        <v>62</v>
      </c>
      <c r="I64" s="212"/>
    </row>
    <row r="65" spans="1:9" ht="90" customHeight="1">
      <c r="A65" s="209"/>
      <c r="B65" s="210"/>
      <c r="C65" s="210"/>
      <c r="D65" s="130" t="s">
        <v>368</v>
      </c>
      <c r="E65" s="148" t="s">
        <v>440</v>
      </c>
      <c r="F65" s="143">
        <v>45641</v>
      </c>
      <c r="G65" s="143">
        <v>45721</v>
      </c>
      <c r="H65" s="148">
        <f t="shared" si="2"/>
        <v>81</v>
      </c>
      <c r="I65" s="212"/>
    </row>
    <row r="66" spans="1:9" ht="90" customHeight="1">
      <c r="A66" s="205"/>
      <c r="B66" s="207"/>
      <c r="C66" s="207"/>
      <c r="D66" s="130" t="s">
        <v>369</v>
      </c>
      <c r="E66" s="148" t="s">
        <v>441</v>
      </c>
      <c r="F66" s="143">
        <v>45611</v>
      </c>
      <c r="G66" s="143">
        <v>45708</v>
      </c>
      <c r="H66" s="148">
        <f t="shared" si="2"/>
        <v>98</v>
      </c>
      <c r="I66" s="212"/>
    </row>
    <row r="67" spans="1:9" ht="90" customHeight="1">
      <c r="A67" s="131">
        <v>63</v>
      </c>
      <c r="B67" s="130" t="s">
        <v>370</v>
      </c>
      <c r="C67" s="130" t="s">
        <v>371</v>
      </c>
      <c r="D67" s="130" t="s">
        <v>372</v>
      </c>
      <c r="E67" s="148" t="s">
        <v>373</v>
      </c>
      <c r="F67" s="143">
        <v>45575</v>
      </c>
      <c r="G67" s="143">
        <v>45590</v>
      </c>
      <c r="H67" s="148">
        <f t="shared" si="2"/>
        <v>16</v>
      </c>
      <c r="I67" s="212"/>
    </row>
    <row r="68" spans="1:9" ht="90" customHeight="1">
      <c r="A68" s="204">
        <v>64</v>
      </c>
      <c r="B68" s="206" t="s">
        <v>374</v>
      </c>
      <c r="C68" s="206" t="s">
        <v>371</v>
      </c>
      <c r="D68" s="131" t="s">
        <v>375</v>
      </c>
      <c r="E68" s="148" t="s">
        <v>376</v>
      </c>
      <c r="F68" s="143">
        <v>45573</v>
      </c>
      <c r="G68" s="143">
        <v>45619</v>
      </c>
      <c r="H68" s="132">
        <v>46</v>
      </c>
      <c r="I68" s="212"/>
    </row>
    <row r="69" spans="1:9" ht="90" customHeight="1">
      <c r="A69" s="209"/>
      <c r="B69" s="210"/>
      <c r="C69" s="210"/>
      <c r="D69" s="131" t="s">
        <v>377</v>
      </c>
      <c r="E69" s="148" t="s">
        <v>378</v>
      </c>
      <c r="F69" s="143">
        <v>45573</v>
      </c>
      <c r="G69" s="143">
        <v>45596</v>
      </c>
      <c r="H69" s="132">
        <v>23</v>
      </c>
      <c r="I69" s="212"/>
    </row>
    <row r="70" spans="1:9" ht="90" customHeight="1">
      <c r="A70" s="209"/>
      <c r="B70" s="210"/>
      <c r="C70" s="210"/>
      <c r="D70" s="131" t="s">
        <v>379</v>
      </c>
      <c r="E70" s="148" t="s">
        <v>380</v>
      </c>
      <c r="F70" s="143">
        <v>45595</v>
      </c>
      <c r="G70" s="143">
        <v>45641</v>
      </c>
      <c r="H70" s="132">
        <v>45</v>
      </c>
      <c r="I70" s="212"/>
    </row>
    <row r="71" spans="1:9" ht="90" customHeight="1">
      <c r="A71" s="209"/>
      <c r="B71" s="210"/>
      <c r="C71" s="210"/>
      <c r="D71" s="131" t="s">
        <v>381</v>
      </c>
      <c r="E71" s="148" t="s">
        <v>382</v>
      </c>
      <c r="F71" s="143">
        <v>45606</v>
      </c>
      <c r="G71" s="143">
        <v>45657</v>
      </c>
      <c r="H71" s="132">
        <v>51</v>
      </c>
      <c r="I71" s="212"/>
    </row>
    <row r="72" spans="1:9" ht="90" customHeight="1">
      <c r="A72" s="205"/>
      <c r="B72" s="207"/>
      <c r="C72" s="207"/>
      <c r="D72" s="131" t="s">
        <v>383</v>
      </c>
      <c r="E72" s="148" t="s">
        <v>384</v>
      </c>
      <c r="F72" s="143">
        <v>45590</v>
      </c>
      <c r="G72" s="143">
        <v>45646</v>
      </c>
      <c r="H72" s="132">
        <v>56</v>
      </c>
      <c r="I72" s="212"/>
    </row>
    <row r="73" spans="1:9" ht="90" customHeight="1">
      <c r="A73" s="204">
        <v>65</v>
      </c>
      <c r="B73" s="204" t="s">
        <v>385</v>
      </c>
      <c r="C73" s="206" t="s">
        <v>371</v>
      </c>
      <c r="D73" s="131" t="s">
        <v>386</v>
      </c>
      <c r="E73" s="148" t="s">
        <v>387</v>
      </c>
      <c r="F73" s="143">
        <v>45590</v>
      </c>
      <c r="G73" s="143">
        <v>45626</v>
      </c>
      <c r="H73" s="132">
        <v>35</v>
      </c>
      <c r="I73" s="212"/>
    </row>
    <row r="74" spans="1:9" ht="90" customHeight="1">
      <c r="A74" s="209"/>
      <c r="B74" s="209"/>
      <c r="C74" s="210"/>
      <c r="D74" s="131" t="s">
        <v>388</v>
      </c>
      <c r="E74" s="148" t="s">
        <v>389</v>
      </c>
      <c r="F74" s="143">
        <v>45626</v>
      </c>
      <c r="G74" s="143">
        <v>45636</v>
      </c>
      <c r="H74" s="132">
        <v>10</v>
      </c>
      <c r="I74" s="212"/>
    </row>
    <row r="75" spans="1:9" ht="90" customHeight="1">
      <c r="A75" s="209"/>
      <c r="B75" s="209"/>
      <c r="C75" s="210"/>
      <c r="D75" s="131" t="s">
        <v>390</v>
      </c>
      <c r="E75" s="148" t="s">
        <v>391</v>
      </c>
      <c r="F75" s="143">
        <v>45581</v>
      </c>
      <c r="G75" s="143">
        <v>45616</v>
      </c>
      <c r="H75" s="132">
        <v>35</v>
      </c>
      <c r="I75" s="212"/>
    </row>
    <row r="76" spans="1:9" ht="90" customHeight="1">
      <c r="A76" s="209"/>
      <c r="B76" s="209"/>
      <c r="C76" s="210"/>
      <c r="D76" s="131" t="s">
        <v>392</v>
      </c>
      <c r="E76" s="148" t="s">
        <v>393</v>
      </c>
      <c r="F76" s="143">
        <v>45617</v>
      </c>
      <c r="G76" s="143">
        <v>45631</v>
      </c>
      <c r="H76" s="132">
        <v>14</v>
      </c>
      <c r="I76" s="212"/>
    </row>
    <row r="77" spans="1:9" ht="90" customHeight="1">
      <c r="A77" s="205"/>
      <c r="B77" s="205"/>
      <c r="C77" s="207"/>
      <c r="D77" s="131" t="s">
        <v>394</v>
      </c>
      <c r="E77" s="148" t="s">
        <v>395</v>
      </c>
      <c r="F77" s="143">
        <v>45621</v>
      </c>
      <c r="G77" s="143">
        <v>45656</v>
      </c>
      <c r="H77" s="132">
        <v>35</v>
      </c>
      <c r="I77" s="212"/>
    </row>
    <row r="78" spans="1:9" ht="90" customHeight="1">
      <c r="A78" s="131">
        <v>66</v>
      </c>
      <c r="B78" s="131" t="s">
        <v>396</v>
      </c>
      <c r="C78" s="131" t="s">
        <v>397</v>
      </c>
      <c r="D78" s="131" t="s">
        <v>398</v>
      </c>
      <c r="E78" s="149" t="s">
        <v>399</v>
      </c>
      <c r="F78" s="143">
        <v>45580</v>
      </c>
      <c r="G78" s="143">
        <v>45595</v>
      </c>
      <c r="H78" s="132">
        <v>15</v>
      </c>
      <c r="I78" s="212"/>
    </row>
    <row r="79" spans="1:9" ht="90" customHeight="1">
      <c r="A79" s="131">
        <v>67</v>
      </c>
      <c r="B79" s="131" t="s">
        <v>400</v>
      </c>
      <c r="C79" s="131" t="s">
        <v>397</v>
      </c>
      <c r="D79" s="131" t="s">
        <v>401</v>
      </c>
      <c r="E79" s="149" t="s">
        <v>402</v>
      </c>
      <c r="F79" s="143">
        <v>45575</v>
      </c>
      <c r="G79" s="143">
        <v>45595</v>
      </c>
      <c r="H79" s="132">
        <v>20</v>
      </c>
      <c r="I79" s="212"/>
    </row>
    <row r="80" spans="1:9" ht="90" customHeight="1">
      <c r="A80" s="131">
        <v>68</v>
      </c>
      <c r="B80" s="131" t="s">
        <v>403</v>
      </c>
      <c r="C80" s="131" t="s">
        <v>404</v>
      </c>
      <c r="D80" s="131" t="s">
        <v>405</v>
      </c>
      <c r="E80" s="149" t="s">
        <v>406</v>
      </c>
      <c r="F80" s="143">
        <v>45577</v>
      </c>
      <c r="G80" s="143">
        <v>45595</v>
      </c>
      <c r="H80" s="132">
        <v>15</v>
      </c>
      <c r="I80" s="212"/>
    </row>
    <row r="81" spans="1:9" ht="90" customHeight="1">
      <c r="A81" s="131">
        <v>69</v>
      </c>
      <c r="B81" s="130" t="s">
        <v>407</v>
      </c>
      <c r="C81" s="130" t="s">
        <v>408</v>
      </c>
      <c r="D81" s="130" t="s">
        <v>409</v>
      </c>
      <c r="E81" s="148" t="s">
        <v>410</v>
      </c>
      <c r="F81" s="143">
        <v>45574</v>
      </c>
      <c r="G81" s="143">
        <v>45578</v>
      </c>
      <c r="H81" s="148">
        <f t="shared" ref="H81:H90" si="3">G81-F81+1</f>
        <v>5</v>
      </c>
      <c r="I81" s="212"/>
    </row>
    <row r="82" spans="1:9" ht="90" customHeight="1">
      <c r="A82" s="131">
        <v>70</v>
      </c>
      <c r="B82" s="131" t="s">
        <v>411</v>
      </c>
      <c r="C82" s="130" t="s">
        <v>408</v>
      </c>
      <c r="D82" s="131" t="s">
        <v>412</v>
      </c>
      <c r="E82" s="148" t="s">
        <v>410</v>
      </c>
      <c r="F82" s="143">
        <v>45579</v>
      </c>
      <c r="G82" s="143">
        <v>45582</v>
      </c>
      <c r="H82" s="148">
        <f t="shared" si="3"/>
        <v>4</v>
      </c>
      <c r="I82" s="212"/>
    </row>
    <row r="83" spans="1:9" ht="90" customHeight="1">
      <c r="A83" s="131">
        <v>71</v>
      </c>
      <c r="B83" s="131" t="s">
        <v>413</v>
      </c>
      <c r="C83" s="130" t="s">
        <v>408</v>
      </c>
      <c r="D83" s="145" t="s">
        <v>414</v>
      </c>
      <c r="E83" s="148" t="s">
        <v>410</v>
      </c>
      <c r="F83" s="143">
        <v>45581</v>
      </c>
      <c r="G83" s="143">
        <v>45602</v>
      </c>
      <c r="H83" s="148">
        <f t="shared" si="3"/>
        <v>22</v>
      </c>
      <c r="I83" s="212"/>
    </row>
    <row r="84" spans="1:9" ht="90" customHeight="1">
      <c r="A84" s="131">
        <v>72</v>
      </c>
      <c r="B84" s="131" t="s">
        <v>415</v>
      </c>
      <c r="C84" s="130" t="s">
        <v>408</v>
      </c>
      <c r="D84" s="131" t="s">
        <v>416</v>
      </c>
      <c r="E84" s="148" t="s">
        <v>410</v>
      </c>
      <c r="F84" s="143">
        <v>45600</v>
      </c>
      <c r="G84" s="143">
        <v>45606</v>
      </c>
      <c r="H84" s="148">
        <f t="shared" si="3"/>
        <v>7</v>
      </c>
      <c r="I84" s="212"/>
    </row>
    <row r="85" spans="1:9" ht="90" customHeight="1">
      <c r="A85" s="131">
        <v>73</v>
      </c>
      <c r="B85" s="131" t="s">
        <v>415</v>
      </c>
      <c r="C85" s="130" t="s">
        <v>408</v>
      </c>
      <c r="D85" s="131" t="s">
        <v>417</v>
      </c>
      <c r="E85" s="148" t="s">
        <v>410</v>
      </c>
      <c r="F85" s="143">
        <v>45603</v>
      </c>
      <c r="G85" s="143">
        <v>45611</v>
      </c>
      <c r="H85" s="148">
        <f t="shared" si="3"/>
        <v>9</v>
      </c>
      <c r="I85" s="212"/>
    </row>
    <row r="86" spans="1:9" ht="90" customHeight="1">
      <c r="A86" s="204">
        <v>74</v>
      </c>
      <c r="B86" s="204" t="s">
        <v>418</v>
      </c>
      <c r="C86" s="206" t="s">
        <v>408</v>
      </c>
      <c r="D86" s="131" t="s">
        <v>419</v>
      </c>
      <c r="E86" s="148" t="s">
        <v>410</v>
      </c>
      <c r="F86" s="143">
        <v>45606</v>
      </c>
      <c r="G86" s="143">
        <v>45616</v>
      </c>
      <c r="H86" s="148">
        <f t="shared" si="3"/>
        <v>11</v>
      </c>
      <c r="I86" s="212"/>
    </row>
    <row r="87" spans="1:9" ht="90" customHeight="1">
      <c r="A87" s="205"/>
      <c r="B87" s="205"/>
      <c r="C87" s="207"/>
      <c r="D87" s="131" t="s">
        <v>420</v>
      </c>
      <c r="E87" s="148" t="s">
        <v>410</v>
      </c>
      <c r="F87" s="143">
        <v>45616</v>
      </c>
      <c r="G87" s="143">
        <v>45626</v>
      </c>
      <c r="H87" s="148">
        <f t="shared" si="3"/>
        <v>11</v>
      </c>
      <c r="I87" s="212"/>
    </row>
    <row r="88" spans="1:9" ht="90" customHeight="1">
      <c r="A88" s="204">
        <v>75</v>
      </c>
      <c r="B88" s="204" t="s">
        <v>421</v>
      </c>
      <c r="C88" s="206" t="s">
        <v>408</v>
      </c>
      <c r="D88" s="148" t="s">
        <v>422</v>
      </c>
      <c r="E88" s="148" t="s">
        <v>410</v>
      </c>
      <c r="F88" s="143">
        <v>45611</v>
      </c>
      <c r="G88" s="143">
        <v>45617</v>
      </c>
      <c r="H88" s="148">
        <f t="shared" si="3"/>
        <v>7</v>
      </c>
      <c r="I88" s="212"/>
    </row>
    <row r="89" spans="1:9" ht="90" customHeight="1">
      <c r="A89" s="205"/>
      <c r="B89" s="205"/>
      <c r="C89" s="207"/>
      <c r="D89" s="148" t="s">
        <v>423</v>
      </c>
      <c r="E89" s="148" t="s">
        <v>410</v>
      </c>
      <c r="F89" s="143">
        <v>45611</v>
      </c>
      <c r="G89" s="143">
        <v>45617</v>
      </c>
      <c r="H89" s="148">
        <f t="shared" si="3"/>
        <v>7</v>
      </c>
      <c r="I89" s="212"/>
    </row>
    <row r="90" spans="1:9" ht="90" customHeight="1">
      <c r="A90" s="131">
        <v>76</v>
      </c>
      <c r="B90" s="131" t="s">
        <v>424</v>
      </c>
      <c r="C90" s="130" t="s">
        <v>408</v>
      </c>
      <c r="D90" s="131" t="s">
        <v>425</v>
      </c>
      <c r="E90" s="148" t="s">
        <v>410</v>
      </c>
      <c r="F90" s="143">
        <v>45636</v>
      </c>
      <c r="G90" s="143">
        <v>45641</v>
      </c>
      <c r="H90" s="148">
        <f t="shared" si="3"/>
        <v>6</v>
      </c>
      <c r="I90" s="212"/>
    </row>
    <row r="91" spans="1:9" ht="90" customHeight="1">
      <c r="A91" s="131">
        <v>77</v>
      </c>
      <c r="B91" s="130" t="s">
        <v>426</v>
      </c>
      <c r="C91" s="130" t="s">
        <v>408</v>
      </c>
      <c r="D91" s="130" t="s">
        <v>427</v>
      </c>
      <c r="E91" s="148" t="s">
        <v>428</v>
      </c>
      <c r="F91" s="143">
        <v>45590</v>
      </c>
      <c r="G91" s="143">
        <v>45607</v>
      </c>
      <c r="H91" s="148">
        <v>18</v>
      </c>
      <c r="I91" s="212"/>
    </row>
    <row r="92" spans="1:9" ht="90" customHeight="1">
      <c r="A92" s="131">
        <v>78</v>
      </c>
      <c r="B92" s="131" t="s">
        <v>429</v>
      </c>
      <c r="C92" s="130" t="s">
        <v>408</v>
      </c>
      <c r="D92" s="131" t="s">
        <v>430</v>
      </c>
      <c r="E92" s="148" t="s">
        <v>431</v>
      </c>
      <c r="F92" s="143">
        <v>45607</v>
      </c>
      <c r="G92" s="143">
        <v>45611</v>
      </c>
      <c r="H92" s="132">
        <v>5</v>
      </c>
      <c r="I92" s="212"/>
    </row>
    <row r="93" spans="1:9" ht="90" customHeight="1">
      <c r="A93" s="131">
        <v>79</v>
      </c>
      <c r="B93" s="131" t="s">
        <v>432</v>
      </c>
      <c r="C93" s="130" t="s">
        <v>408</v>
      </c>
      <c r="D93" s="131" t="s">
        <v>433</v>
      </c>
      <c r="E93" s="149" t="s">
        <v>434</v>
      </c>
      <c r="F93" s="143">
        <v>45601</v>
      </c>
      <c r="G93" s="143">
        <v>45608</v>
      </c>
      <c r="H93" s="132">
        <v>7</v>
      </c>
      <c r="I93" s="212"/>
    </row>
    <row r="94" spans="1:9" ht="90" customHeight="1">
      <c r="A94" s="131">
        <v>80</v>
      </c>
      <c r="B94" s="130" t="s">
        <v>435</v>
      </c>
      <c r="C94" s="130" t="s">
        <v>436</v>
      </c>
      <c r="D94" s="130" t="s">
        <v>437</v>
      </c>
      <c r="E94" s="148" t="s">
        <v>438</v>
      </c>
      <c r="F94" s="143">
        <v>45627</v>
      </c>
      <c r="G94" s="143">
        <v>45657</v>
      </c>
      <c r="H94" s="148">
        <v>31</v>
      </c>
      <c r="I94" s="213"/>
    </row>
    <row r="95" spans="1:9" ht="90" customHeight="1">
      <c r="A95" s="130">
        <v>81</v>
      </c>
      <c r="B95" s="130" t="s">
        <v>443</v>
      </c>
      <c r="C95" s="130" t="s">
        <v>275</v>
      </c>
      <c r="D95" s="130" t="s">
        <v>444</v>
      </c>
      <c r="E95" s="24" t="s">
        <v>445</v>
      </c>
      <c r="F95" s="137">
        <v>45595</v>
      </c>
      <c r="G95" s="137">
        <v>45775</v>
      </c>
      <c r="H95" s="24">
        <f>G95-F95</f>
        <v>180</v>
      </c>
      <c r="I95" s="139"/>
    </row>
    <row r="96" spans="1:9" ht="90" customHeight="1">
      <c r="A96" s="130">
        <v>82</v>
      </c>
      <c r="B96" s="133" t="s">
        <v>446</v>
      </c>
      <c r="C96" s="133" t="s">
        <v>275</v>
      </c>
      <c r="D96" s="133" t="s">
        <v>447</v>
      </c>
      <c r="E96" s="135" t="s">
        <v>448</v>
      </c>
      <c r="F96" s="137">
        <v>45505</v>
      </c>
      <c r="G96" s="137">
        <v>46021</v>
      </c>
      <c r="H96" s="136">
        <v>490</v>
      </c>
      <c r="I96" s="151"/>
    </row>
    <row r="97" spans="1:9" ht="90" customHeight="1">
      <c r="A97" s="130">
        <v>83</v>
      </c>
      <c r="B97" s="133" t="s">
        <v>449</v>
      </c>
      <c r="C97" s="133" t="s">
        <v>275</v>
      </c>
      <c r="D97" s="133" t="s">
        <v>450</v>
      </c>
      <c r="E97" s="24" t="s">
        <v>451</v>
      </c>
      <c r="F97" s="137">
        <v>45579</v>
      </c>
      <c r="G97" s="153">
        <v>45670</v>
      </c>
      <c r="H97" s="136">
        <v>90</v>
      </c>
      <c r="I97" s="133"/>
    </row>
    <row r="98" spans="1:9" ht="90" customHeight="1">
      <c r="A98" s="130">
        <v>84</v>
      </c>
      <c r="B98" s="133" t="s">
        <v>452</v>
      </c>
      <c r="C98" s="133" t="s">
        <v>275</v>
      </c>
      <c r="D98" s="133" t="s">
        <v>453</v>
      </c>
      <c r="E98" s="24" t="s">
        <v>454</v>
      </c>
      <c r="F98" s="137">
        <v>45579</v>
      </c>
      <c r="G98" s="137">
        <v>45670</v>
      </c>
      <c r="H98" s="136">
        <v>90</v>
      </c>
      <c r="I98" s="133"/>
    </row>
    <row r="99" spans="1:9" ht="90" customHeight="1">
      <c r="A99" s="130">
        <v>85</v>
      </c>
      <c r="B99" s="152" t="s">
        <v>443</v>
      </c>
      <c r="C99" s="133" t="s">
        <v>275</v>
      </c>
      <c r="D99" s="133" t="s">
        <v>455</v>
      </c>
      <c r="E99" s="24" t="s">
        <v>456</v>
      </c>
      <c r="F99" s="137">
        <v>45595</v>
      </c>
      <c r="G99" s="137">
        <v>45775</v>
      </c>
      <c r="H99" s="136">
        <v>180</v>
      </c>
      <c r="I99" s="133"/>
    </row>
    <row r="100" spans="1:9" ht="90" customHeight="1">
      <c r="A100" s="130">
        <v>86</v>
      </c>
      <c r="B100" s="133" t="s">
        <v>457</v>
      </c>
      <c r="C100" s="133" t="s">
        <v>275</v>
      </c>
      <c r="D100" s="133" t="s">
        <v>458</v>
      </c>
      <c r="E100" s="24" t="s">
        <v>459</v>
      </c>
      <c r="F100" s="137">
        <v>45590</v>
      </c>
      <c r="G100" s="137">
        <v>45682</v>
      </c>
      <c r="H100" s="136">
        <v>90</v>
      </c>
      <c r="I100" s="133"/>
    </row>
    <row r="101" spans="1:9" ht="90" customHeight="1">
      <c r="A101" s="130">
        <v>87</v>
      </c>
      <c r="B101" s="133" t="s">
        <v>460</v>
      </c>
      <c r="C101" s="133" t="s">
        <v>275</v>
      </c>
      <c r="D101" s="133" t="s">
        <v>461</v>
      </c>
      <c r="E101" s="24" t="s">
        <v>462</v>
      </c>
      <c r="F101" s="137">
        <v>45590</v>
      </c>
      <c r="G101" s="137">
        <v>45833</v>
      </c>
      <c r="H101" s="136">
        <v>240</v>
      </c>
      <c r="I101" s="133"/>
    </row>
    <row r="102" spans="1:9" ht="90" customHeight="1">
      <c r="A102" s="130">
        <v>88</v>
      </c>
      <c r="B102" s="131" t="s">
        <v>463</v>
      </c>
      <c r="C102" s="131" t="s">
        <v>464</v>
      </c>
      <c r="D102" s="131" t="s">
        <v>465</v>
      </c>
      <c r="E102" s="24" t="s">
        <v>466</v>
      </c>
      <c r="F102" s="153">
        <v>45595</v>
      </c>
      <c r="G102" s="153">
        <v>45656</v>
      </c>
      <c r="H102" s="132">
        <v>61</v>
      </c>
      <c r="I102" s="131"/>
    </row>
    <row r="103" spans="1:9" ht="90" customHeight="1">
      <c r="A103" s="130">
        <v>89</v>
      </c>
      <c r="B103" s="131" t="s">
        <v>467</v>
      </c>
      <c r="C103" s="131" t="s">
        <v>464</v>
      </c>
      <c r="D103" s="131" t="s">
        <v>468</v>
      </c>
      <c r="E103" s="24" t="s">
        <v>469</v>
      </c>
      <c r="F103" s="153">
        <v>45606</v>
      </c>
      <c r="G103" s="153">
        <v>45687</v>
      </c>
      <c r="H103" s="132">
        <v>80</v>
      </c>
      <c r="I103" s="131"/>
    </row>
  </sheetData>
  <mergeCells count="18">
    <mergeCell ref="B86:B87"/>
    <mergeCell ref="C86:C87"/>
    <mergeCell ref="A88:A89"/>
    <mergeCell ref="B88:B89"/>
    <mergeCell ref="C88:C89"/>
    <mergeCell ref="A1:I1"/>
    <mergeCell ref="K33:K60"/>
    <mergeCell ref="A64:A66"/>
    <mergeCell ref="B64:B66"/>
    <mergeCell ref="C64:C66"/>
    <mergeCell ref="I61:I94"/>
    <mergeCell ref="A68:A72"/>
    <mergeCell ref="B68:B72"/>
    <mergeCell ref="C68:C72"/>
    <mergeCell ref="A73:A77"/>
    <mergeCell ref="B73:B77"/>
    <mergeCell ref="C73:C77"/>
    <mergeCell ref="A86:A87"/>
  </mergeCells>
  <phoneticPr fontId="2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日常统计表</vt:lpstr>
      <vt:lpstr>张局 (2)</vt:lpstr>
      <vt:lpstr>2025第二季度</vt:lpstr>
      <vt:lpstr>2024第四季度</vt:lpstr>
      <vt:lpstr>'张局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钦民 王</cp:lastModifiedBy>
  <cp:lastPrinted>2022-04-24T01:17:00Z</cp:lastPrinted>
  <dcterms:created xsi:type="dcterms:W3CDTF">2016-04-04T11:35:00Z</dcterms:created>
  <dcterms:modified xsi:type="dcterms:W3CDTF">2025-04-21T09:17:27Z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B823DF45D81742F88F60D79C456AE17D</vt:lpwstr>
  </property>
</Properties>
</file>